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85" windowWidth="10515" windowHeight="679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N131" i="1" l="1"/>
  <c r="J23" i="1"/>
  <c r="J19" i="1"/>
  <c r="J14" i="1"/>
  <c r="J9" i="1"/>
  <c r="K142" i="1"/>
  <c r="J8" i="1" l="1"/>
  <c r="J146" i="1" s="1"/>
  <c r="J147" i="1" s="1"/>
  <c r="K139" i="1" l="1"/>
  <c r="K129" i="1"/>
  <c r="K121" i="1"/>
  <c r="K120" i="1" s="1"/>
  <c r="K112" i="1"/>
  <c r="K101" i="1" l="1"/>
  <c r="K125" i="1"/>
  <c r="K137" i="1"/>
  <c r="K133" i="1"/>
  <c r="K106" i="1"/>
  <c r="K115" i="1"/>
  <c r="K93" i="1"/>
  <c r="K90" i="1"/>
  <c r="K89" i="1" s="1"/>
  <c r="K86" i="1"/>
  <c r="K84" i="1"/>
  <c r="K79" i="1"/>
  <c r="K77" i="1"/>
  <c r="K71" i="1"/>
  <c r="K70" i="1" s="1"/>
  <c r="K67" i="1"/>
  <c r="K65" i="1"/>
  <c r="K61" i="1"/>
  <c r="K59" i="1"/>
  <c r="K57" i="1"/>
  <c r="K50" i="1"/>
  <c r="K48" i="1"/>
  <c r="K44" i="1"/>
  <c r="K42" i="1"/>
  <c r="K40" i="1"/>
  <c r="K38" i="1"/>
  <c r="K29" i="1"/>
  <c r="K32" i="1"/>
  <c r="K23" i="1"/>
  <c r="K19" i="1"/>
  <c r="K9" i="1"/>
  <c r="K15" i="1"/>
  <c r="K14" i="1" s="1"/>
  <c r="K124" i="1" l="1"/>
  <c r="K100" i="1"/>
  <c r="K55" i="1"/>
  <c r="K75" i="1"/>
  <c r="K82" i="1"/>
  <c r="K96" i="1"/>
  <c r="K64" i="1"/>
  <c r="K54" i="1" s="1"/>
  <c r="K47" i="1"/>
  <c r="K35" i="1"/>
  <c r="K27" i="1"/>
  <c r="K8" i="1"/>
  <c r="K74" i="1" l="1"/>
  <c r="K26" i="1"/>
  <c r="K146" i="1" l="1"/>
  <c r="K147" i="1" s="1"/>
  <c r="J148" i="1" s="1"/>
  <c r="J149" i="1" s="1"/>
</calcChain>
</file>

<file path=xl/sharedStrings.xml><?xml version="1.0" encoding="utf-8"?>
<sst xmlns="http://schemas.openxmlformats.org/spreadsheetml/2006/main" count="290" uniqueCount="209">
  <si>
    <t>S.No</t>
  </si>
  <si>
    <t>Criterion Name</t>
  </si>
  <si>
    <t>Points attempted</t>
  </si>
  <si>
    <t>Section 1: Smart Governance</t>
  </si>
  <si>
    <t>Public Participation in Decision Making</t>
  </si>
  <si>
    <t>Intelligent Building Processes</t>
  </si>
  <si>
    <t>Municipal Finance</t>
  </si>
  <si>
    <t>Capacity Building</t>
  </si>
  <si>
    <t>Section 2: Water Supply &amp; Management</t>
  </si>
  <si>
    <t>Water Sufficiency</t>
  </si>
  <si>
    <t>Water Quality and Collection Efficiency</t>
  </si>
  <si>
    <t>Stormwater Management</t>
  </si>
  <si>
    <t>Section 3: Sanitation &amp; Municipal Solid Waste Management</t>
  </si>
  <si>
    <t>Sanitation and Wastewater</t>
  </si>
  <si>
    <t>Extent of Waste Collection</t>
  </si>
  <si>
    <t>Waste Recycling/Treatment</t>
  </si>
  <si>
    <t>Section 4: Sustainable Mobility</t>
  </si>
  <si>
    <t>Public Transport Facilities</t>
  </si>
  <si>
    <t>Non-Motorised Facilities</t>
  </si>
  <si>
    <t>Road Safety Measures</t>
  </si>
  <si>
    <t>Low Carbon Interventions</t>
  </si>
  <si>
    <t>Policy Measures</t>
  </si>
  <si>
    <t>Demand Side Management</t>
  </si>
  <si>
    <t>Managing Household Electricity Consumption</t>
  </si>
  <si>
    <t>Promoting Energy Efficient Street Lights</t>
  </si>
  <si>
    <t>Enhancing Power Quality</t>
  </si>
  <si>
    <t>Promoting Use of Renewable Energy</t>
  </si>
  <si>
    <t>Section 5: Energy Optimization &amp; Management</t>
  </si>
  <si>
    <t>Section 6: Quality of Life</t>
  </si>
  <si>
    <t>Universal Accessibility</t>
  </si>
  <si>
    <t>Availability of Public Spaces and Green Areas</t>
  </si>
  <si>
    <t>Levels of Ambient Air, Noise and Water Quality</t>
  </si>
  <si>
    <t>Provision of Affordable Housing</t>
  </si>
  <si>
    <t>Bonus Points</t>
  </si>
  <si>
    <r>
      <t>Ensure that the civic body will comply with the 74</t>
    </r>
    <r>
      <rPr>
        <vertAlign val="superscript"/>
        <sz val="11"/>
        <color theme="1"/>
        <rFont val="Calibri"/>
        <family val="2"/>
        <scheme val="minor"/>
      </rPr>
      <t>th</t>
    </r>
    <r>
      <rPr>
        <sz val="11"/>
        <color theme="1"/>
        <rFont val="Times New Roman"/>
        <family val="1"/>
      </rPr>
      <t xml:space="preserve"> </t>
    </r>
    <r>
      <rPr>
        <sz val="11"/>
        <color theme="1"/>
        <rFont val="Calibri"/>
        <family val="2"/>
        <scheme val="minor"/>
      </rPr>
      <t>Constitutional Amendment Act (CAA)</t>
    </r>
  </si>
  <si>
    <t xml:space="preserve">Ensure efficiency in redressal of customer complaints for all the services as listed in the liveability standards </t>
  </si>
  <si>
    <t>Ensure that the provision/development of GIS based municipal information systems</t>
  </si>
  <si>
    <t>Ensure that the municipal tax (property and professional tax) will be collected efficiently</t>
  </si>
  <si>
    <t>Ensure that there will be a provision of single window clearances for the citizens</t>
  </si>
  <si>
    <t xml:space="preserve">Ensure that there will be double accrual accounting systems with the civic body to manage the financial transactions </t>
  </si>
  <si>
    <t>Ensure that the civic bodies will implement the Capacity Building Schemes for Urban Local Bodies (CBULB) by Ministry of Housing and Urban Affairs</t>
  </si>
  <si>
    <t>Ensure that the quality of 100% of the water supplied will meet the CPHEEO (Central Public Health and Environmental Engineering Organisation) standards</t>
  </si>
  <si>
    <t>Following will be ensured with respect to the water quality monitoring &amp; maintenance:</t>
  </si>
  <si>
    <t>a. Adequate measures will be taken for periodic maintenance of the installed water treatment plants</t>
  </si>
  <si>
    <t>Yes</t>
  </si>
  <si>
    <t xml:space="preserve">b. The frequency of sampling for water quality testing will be at least every 6 months </t>
  </si>
  <si>
    <t xml:space="preserve">c. An efficient zoning plan will be in place to ensure delivery of quality water </t>
  </si>
  <si>
    <t xml:space="preserve">Ensure that the civic body:
a. will have provision of receiving water logging complaints    
b. will maintain a record of the total number of water logging complaints received in a year                
c. will mark the water logging points in the area                             </t>
  </si>
  <si>
    <t xml:space="preserve">Ensure that there will be policy mandating the construction of rain water harvesting/recharging structures in building plans   </t>
  </si>
  <si>
    <t>Ensure that all the public areas will have access to public toilets and will also be maintained as per appraisal 8.1.1</t>
  </si>
  <si>
    <t>Ensure that the area will have a wide network of sewage services across all properties (residential, commercial, industrial and institutional)</t>
  </si>
  <si>
    <t>Ranks between 1-50</t>
  </si>
  <si>
    <t>Demonstrate that the area will confirm to the requirements of Swachh Sarvekshan Survey and will</t>
  </si>
  <si>
    <t xml:space="preserve">Ensure that modal share of public transport will meet the desirable modal share requirements as per NTDPC </t>
  </si>
  <si>
    <t xml:space="preserve">Ensure that percentage share of Non-Motorised Trips (walk + cycle) will meet the desired modal share as recommended by NTDPC </t>
  </si>
  <si>
    <t>Ensure that total number of fatalities due to road accidents within the area will be minimized as per service level benchmarks established by MoUD</t>
  </si>
  <si>
    <t xml:space="preserve">Financial &amp; Fiscal Mechanisms - Creation of exclusive funds for supporting urban transport activities (for example- Urban Transport Fund)
</t>
  </si>
  <si>
    <t>Project team will assimilate and share sector-wise data of electricity consumption for the sectors</t>
  </si>
  <si>
    <t>Action plans and policies envisioned in alignment with NMEEE will be provided</t>
  </si>
  <si>
    <t>Ensure that there will be an energy efficiency cell to promote and implement policies of central and state government related to energy efficiency within the area</t>
  </si>
  <si>
    <t>Ensure that more than 90% of households in the area will have authorised electricity connections</t>
  </si>
  <si>
    <t>No</t>
  </si>
  <si>
    <t xml:space="preserve">Ensure that 100% street lighting within the area will be based on LEDs or other more efficient technologies within the next 5 years. </t>
  </si>
  <si>
    <t xml:space="preserve">Provide policies at the area level to ensure that the losses (due to theft and AT&amp;C loss) will be reduced as per the current five year plan of the government. </t>
  </si>
  <si>
    <t xml:space="preserve">Provide monthly data for the number of interruptions and duration of interruptions in the power supply for the city. </t>
  </si>
  <si>
    <t xml:space="preserve">Ensure that there exists a policy to reduce the number and duration of interruptions annually.   </t>
  </si>
  <si>
    <t xml:space="preserve">upto 10% of area’s electricity demand </t>
  </si>
  <si>
    <t xml:space="preserve">upto 15% of area’s electricity demand </t>
  </si>
  <si>
    <t xml:space="preserve">upto 20% of area’s electricity demand </t>
  </si>
  <si>
    <t>Ensure universal accessibility in the area will be in compliance with Accessible India Campaign by incorporating the design measures for persons with disability and elderly persons as mentioned in the appraisal 21.1.1</t>
  </si>
  <si>
    <t>Action plans and policies envisioned by the civic body for green or public spaces development will be provided</t>
  </si>
  <si>
    <t>Ensure that the level of noise pollution will be as per the nationally applicable standards as mentioned in the appraisal 23.1.2</t>
  </si>
  <si>
    <t>Ensure that houses should be reserved for EWS and LIG category</t>
  </si>
  <si>
    <t xml:space="preserve">At least 20-30% </t>
  </si>
  <si>
    <t xml:space="preserve">At least 30-35% </t>
  </si>
  <si>
    <t>Column1</t>
  </si>
  <si>
    <t>LEGENDS</t>
  </si>
  <si>
    <t>Section seperator</t>
  </si>
  <si>
    <t>Criterion name</t>
  </si>
  <si>
    <t>Dropdown selector for choosing points</t>
  </si>
  <si>
    <t>Ensure that access to online citizen services as listed in the liveability standards will be provided</t>
  </si>
  <si>
    <t>For at least 50% of online services</t>
  </si>
  <si>
    <t>For at least 25% of online services</t>
  </si>
  <si>
    <t>Column2</t>
  </si>
  <si>
    <t>Please select one of the options from below</t>
  </si>
  <si>
    <t>Dropdown selector for thresholds</t>
  </si>
  <si>
    <t>Column3</t>
  </si>
  <si>
    <t>Mandatory</t>
  </si>
  <si>
    <t>Mandatory requirements</t>
  </si>
  <si>
    <t>Ensure that the per capita supply of water will be as per the nationally acceptable benchmark OR as per the local government body’s benchmark</t>
  </si>
  <si>
    <t>Provide water consumption data obtained from various sources (such as springs, river, lake, ground, tankers, etc.) to meet the areas water requirement</t>
  </si>
  <si>
    <t xml:space="preserve">Ensure that the water connections will be metered for </t>
  </si>
  <si>
    <t>Atleast 20% of households</t>
  </si>
  <si>
    <t>Atleast 50% of households</t>
  </si>
  <si>
    <t>Atleast 70% of households</t>
  </si>
  <si>
    <t>Column4</t>
  </si>
  <si>
    <t>Column5</t>
  </si>
  <si>
    <t>Column6</t>
  </si>
  <si>
    <t>Column7</t>
  </si>
  <si>
    <t>Atleast 80% of households</t>
  </si>
  <si>
    <t>Atleast 50% of households (Mandatory)</t>
  </si>
  <si>
    <t>Partly mandatory criterion</t>
  </si>
  <si>
    <r>
      <t xml:space="preserve">Ensure that basic water supply connections </t>
    </r>
    <r>
      <rPr>
        <b/>
        <sz val="11"/>
        <color theme="1"/>
        <rFont val="Calibri"/>
        <family val="2"/>
        <scheme val="minor"/>
      </rPr>
      <t>(50% being mandatory)</t>
    </r>
    <r>
      <rPr>
        <sz val="11"/>
        <color theme="1"/>
        <rFont val="Calibri"/>
        <family val="2"/>
        <scheme val="minor"/>
      </rPr>
      <t xml:space="preserve"> will be provided to</t>
    </r>
  </si>
  <si>
    <t>Column8</t>
  </si>
  <si>
    <t>Column9</t>
  </si>
  <si>
    <t>Column10</t>
  </si>
  <si>
    <t>Column11</t>
  </si>
  <si>
    <t>Dropdown selectors for yes/no options</t>
  </si>
  <si>
    <t>Please select 'Yes' or 'No'</t>
  </si>
  <si>
    <t>Column12</t>
  </si>
  <si>
    <t>Column13</t>
  </si>
  <si>
    <t>Atleast 50% of charges (Mandatory)</t>
  </si>
  <si>
    <t>Atleast 70% of charges</t>
  </si>
  <si>
    <t>Atleast 90% of charges</t>
  </si>
  <si>
    <r>
      <t xml:space="preserve">Ensure that the city will develop a charge collection mechanism to recover charges for water supply </t>
    </r>
    <r>
      <rPr>
        <b/>
        <sz val="11"/>
        <color theme="1"/>
        <rFont val="Calibri"/>
        <family val="2"/>
        <scheme val="minor"/>
      </rPr>
      <t>(recovering 50% charges being mandatory)</t>
    </r>
  </si>
  <si>
    <t xml:space="preserve">Ensure that the civic body  will provide an efficient stormwater drainage network </t>
  </si>
  <si>
    <t>Column14</t>
  </si>
  <si>
    <t>Column15</t>
  </si>
  <si>
    <t>For 45% of road length</t>
  </si>
  <si>
    <t>For 70% of road length</t>
  </si>
  <si>
    <t>For 100% of road length</t>
  </si>
  <si>
    <t>Column16</t>
  </si>
  <si>
    <t>Column17</t>
  </si>
  <si>
    <t>Atleast 40% of total sewage has been collected and treated</t>
  </si>
  <si>
    <t>Atleast 70% of total sewage has been collected and treated</t>
  </si>
  <si>
    <t>Column18</t>
  </si>
  <si>
    <t>Column19</t>
  </si>
  <si>
    <t>Atleast 10% of total sewage has been collected and treated (Mandatory)</t>
  </si>
  <si>
    <r>
      <t xml:space="preserve">Ensure that the area will have a  sewage network with an effective collection and treatment system </t>
    </r>
    <r>
      <rPr>
        <b/>
        <sz val="11"/>
        <color theme="1"/>
        <rFont val="Calibri"/>
        <family val="2"/>
        <scheme val="minor"/>
      </rPr>
      <t>(at least 10% of total sewage collection and treatment being mandatory)</t>
    </r>
  </si>
  <si>
    <t xml:space="preserve">For at least 40% of properties </t>
  </si>
  <si>
    <t>For at least 70% of properties</t>
  </si>
  <si>
    <t>For 100% of properties</t>
  </si>
  <si>
    <t>Demonstrate the extent of water reuse and recycling of sewage in the area</t>
  </si>
  <si>
    <t>Column20</t>
  </si>
  <si>
    <t>Column21</t>
  </si>
  <si>
    <t>Upto 10% of total wastewater is recycled or reused</t>
  </si>
  <si>
    <t>Upto 20% of total wastewater is recycled or reused</t>
  </si>
  <si>
    <t>More than 20% of total wastewater is recycled or reused</t>
  </si>
  <si>
    <t>Column22</t>
  </si>
  <si>
    <t>Column23</t>
  </si>
  <si>
    <t>Ranks between 50-100</t>
  </si>
  <si>
    <t xml:space="preserve">Ensure that the civic body will collect the municipal solid waste generated within the area in the most efficient way possible such that </t>
  </si>
  <si>
    <t>Column24</t>
  </si>
  <si>
    <t>Column25</t>
  </si>
  <si>
    <t>70%-90% of the total MSW generated is collected</t>
  </si>
  <si>
    <t>More than 90% of the total MSW generated is collected</t>
  </si>
  <si>
    <t>100% of the total MSW generated is collected</t>
  </si>
  <si>
    <t>Column26</t>
  </si>
  <si>
    <t>Column27</t>
  </si>
  <si>
    <t>At least 2 strategies will be adopted</t>
  </si>
  <si>
    <t>At least 4 strategies will be adopted</t>
  </si>
  <si>
    <t>At least 1 strategy will be adopted (Mandatory)</t>
  </si>
  <si>
    <r>
      <t>Ensure that the civic body will adopt waste disposal strategies (with capacities of at least 10 tonnes/day) for resource recovery and to manage the quantity and quality of total municipal solid waste generated</t>
    </r>
    <r>
      <rPr>
        <b/>
        <sz val="11"/>
        <color theme="1"/>
        <rFont val="Calibri"/>
        <family val="2"/>
        <scheme val="minor"/>
      </rPr>
      <t xml:space="preserve"> (At least 1 strategy being Mandatory)</t>
    </r>
  </si>
  <si>
    <t>Column28</t>
  </si>
  <si>
    <t>Column29</t>
  </si>
  <si>
    <t>Column30</t>
  </si>
  <si>
    <t>Column31</t>
  </si>
  <si>
    <t>Ratio as per MoUD calculator is less than 0.2 (Mandatory)</t>
  </si>
  <si>
    <t>Ratio as per MoUD calculator between 0.2-0.6</t>
  </si>
  <si>
    <r>
      <t xml:space="preserve">Ensure that availability of Public Transport Fleet will meet the service level benchmarks established by MoUD </t>
    </r>
    <r>
      <rPr>
        <b/>
        <sz val="11"/>
        <color theme="1"/>
        <rFont val="Calibri"/>
        <family val="2"/>
        <scheme val="minor"/>
      </rPr>
      <t>(Ratio less than 0.2 being Mandaory)</t>
    </r>
  </si>
  <si>
    <t>Ratio as per MoUD calculator is above 0.6</t>
  </si>
  <si>
    <t>Column32</t>
  </si>
  <si>
    <t>Column33</t>
  </si>
  <si>
    <t>Ratio as per MoUD calculator is less than 0.3 (Mandatory)</t>
  </si>
  <si>
    <t>Ratio as per MoUD calculator between 0.3-1.0</t>
  </si>
  <si>
    <t>Ratio as per MoUD calculator is above 1.0</t>
  </si>
  <si>
    <r>
      <t xml:space="preserve">Ensure that service coverage of Public Transport across the city will meet service level benchmarks established by MoUD </t>
    </r>
    <r>
      <rPr>
        <b/>
        <sz val="11"/>
        <color theme="1"/>
        <rFont val="Calibri"/>
        <family val="2"/>
        <scheme val="minor"/>
      </rPr>
      <t>(Ratio less than 0.3 being Mandaory)</t>
    </r>
  </si>
  <si>
    <r>
      <t xml:space="preserve">Ensure that network length of footpath will meet service level benchmarks established by MoUD </t>
    </r>
    <r>
      <rPr>
        <b/>
        <sz val="11"/>
        <color theme="1"/>
        <rFont val="Calibri"/>
        <family val="2"/>
        <scheme val="minor"/>
      </rPr>
      <t>(Network coverage less tha 25% being Mandatory)</t>
    </r>
  </si>
  <si>
    <t>Network coverage is less than 25% (Mandatory)</t>
  </si>
  <si>
    <t>Network coverage is between 25%-75%</t>
  </si>
  <si>
    <t>Network coverage is more than 75%</t>
  </si>
  <si>
    <t>Network coverage is less than 15% (Mandatory)</t>
  </si>
  <si>
    <t>Network coverage is between 15%-50%</t>
  </si>
  <si>
    <t>Network coverage is more than 50%</t>
  </si>
  <si>
    <r>
      <t xml:space="preserve">Ensure that network length of cycle track will meet service level benchmarks established by MoUD </t>
    </r>
    <r>
      <rPr>
        <b/>
        <sz val="11"/>
        <color theme="1"/>
        <rFont val="Calibri"/>
        <family val="2"/>
        <scheme val="minor"/>
      </rPr>
      <t>(Network coverage less than 15% being Mandatory)</t>
    </r>
  </si>
  <si>
    <t>Fatality rate is between 2-6 persons</t>
  </si>
  <si>
    <t>Fatality rate is less than or equal to 2 persons</t>
  </si>
  <si>
    <t>Institutional Mechanisms - 
# Efforts taken regarding setting up specific institutional arrangements or SPVs (Special Purpose Vehicle)
# Capacity building within government bodies to address issues related to urban transport by creating dedicated institutions</t>
  </si>
  <si>
    <t>Ensure that within a time span of 5 years the number of consumers (as mentioned in the manual) will have smart meters installed</t>
  </si>
  <si>
    <t>Reduced upto 15% (Mandatory)</t>
  </si>
  <si>
    <t>Reduced upto 30%</t>
  </si>
  <si>
    <t>Reduced upto 45%</t>
  </si>
  <si>
    <r>
      <t xml:space="preserve">Demonstrate that the energy demand due to the use of LEDs or other more efficient technologies in street lighting will be </t>
    </r>
    <r>
      <rPr>
        <b/>
        <sz val="11"/>
        <color theme="1"/>
        <rFont val="Calibri"/>
        <family val="2"/>
        <scheme val="minor"/>
      </rPr>
      <t>(reduction upto 15% being Mandatory)</t>
    </r>
  </si>
  <si>
    <t>Demonstrate that the capacity of renewable energy system in the area caters</t>
  </si>
  <si>
    <t>Ensure universal accessibility in the transportation system (airways, railways, roadways) in the  area will be in compliance with Accessible India Campaign for barrier free built environment for persons with disability and elderly persons</t>
  </si>
  <si>
    <r>
      <t xml:space="preserve">The city will meet the URDPFI Standards for per capita green spaces/ Recreational Space 17
</t>
    </r>
    <r>
      <rPr>
        <b/>
        <sz val="14"/>
        <color theme="0"/>
        <rFont val="Calibri"/>
        <family val="2"/>
        <scheme val="minor"/>
      </rPr>
      <t>OR</t>
    </r>
    <r>
      <rPr>
        <b/>
        <sz val="11"/>
        <color theme="0"/>
        <rFont val="Calibri"/>
        <family val="2"/>
        <scheme val="minor"/>
      </rPr>
      <t xml:space="preserve">
The city will implement the URDPFI guidelines in the next 5 years</t>
    </r>
  </si>
  <si>
    <t>Ensure that the concentration of SO2, NO2, and PM emissions will be as per CPCB norms</t>
  </si>
  <si>
    <t>Ensure that a policy is framed and implemented for redevelopment of slums  towards formal/affordable housing</t>
  </si>
  <si>
    <t>Adopt strategies as mentioned in the manual to avail bonus points</t>
  </si>
  <si>
    <t>1 strategy</t>
  </si>
  <si>
    <t>Initiatives taken towards reducing Transport Sector Emissions (Any 2 from the list given in the manual)</t>
  </si>
  <si>
    <t xml:space="preserve">Please note the legends must be read carefully before filling the feasibility checklist.
</t>
  </si>
  <si>
    <t>Project Name</t>
  </si>
  <si>
    <t>GRIHA for CITIES Feasibility Checklist</t>
  </si>
  <si>
    <t>Max.
Points</t>
  </si>
  <si>
    <t>Total Points (Including Bonus)</t>
  </si>
  <si>
    <t>Total Points (Excluding Bonus)</t>
  </si>
  <si>
    <t xml:space="preserve">Total Percentile </t>
  </si>
  <si>
    <t>Anticipated Star Rating</t>
  </si>
  <si>
    <t>25-40</t>
  </si>
  <si>
    <t>41-55</t>
  </si>
  <si>
    <t>56-70</t>
  </si>
  <si>
    <t>71-85</t>
  </si>
  <si>
    <t>86 and above</t>
  </si>
  <si>
    <t>1 star</t>
  </si>
  <si>
    <t>2 stars</t>
  </si>
  <si>
    <t>3 stars</t>
  </si>
  <si>
    <t>4 stars</t>
  </si>
  <si>
    <t>5 stars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</si>
</sst>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0"/>
      <name val="Calibri"/>
      <family val="2"/>
      <scheme val="minor"/>
    </font>
    <font>
      <b/>
      <sz val="14"/>
      <color theme="1"/>
      <name val="Calibri"/>
      <family val="2"/>
      <scheme val="minor"/>
    </font>
    <font>
      <b/>
      <i/>
      <sz val="11"/>
      <color rgb="FFFF0000"/>
      <name val="Calibri"/>
      <family val="2"/>
      <scheme val="minor"/>
    </font>
    <font>
      <sz val="11"/>
      <color theme="1"/>
      <name val="Times New Roman"/>
      <family val="1"/>
    </font>
    <font>
      <vertAlign val="superscript"/>
      <sz val="11"/>
      <color theme="1"/>
      <name val="Calibri"/>
      <family val="2"/>
      <scheme val="minor"/>
    </font>
    <font>
      <b/>
      <sz val="11"/>
      <color theme="1"/>
      <name val="Calibri"/>
      <family val="2"/>
      <scheme val="minor"/>
    </font>
    <font>
      <sz val="12"/>
      <color theme="1"/>
      <name val="Times New Roman"/>
      <family val="1"/>
    </font>
    <font>
      <sz val="11"/>
      <color theme="0"/>
      <name val="Calibri"/>
      <family val="2"/>
      <scheme val="minor"/>
    </font>
    <font>
      <b/>
      <sz val="14"/>
      <color theme="0"/>
      <name val="Calibri"/>
      <family val="2"/>
      <scheme val="minor"/>
    </font>
    <font>
      <sz val="11"/>
      <color theme="1"/>
      <name val="Calibri"/>
      <family val="2"/>
      <scheme val="minor"/>
    </font>
    <font>
      <b/>
      <sz val="14"/>
      <name val="Calibri"/>
      <family val="2"/>
      <scheme val="minor"/>
    </font>
    <font>
      <b/>
      <sz val="20"/>
      <color theme="1"/>
      <name val="Calibri"/>
      <family val="2"/>
      <scheme val="minor"/>
    </font>
  </fonts>
  <fills count="17">
    <fill>
      <patternFill patternType="none"/>
    </fill>
    <fill>
      <patternFill patternType="gray125"/>
    </fill>
    <fill>
      <patternFill patternType="solid">
        <fgColor rgb="FF00CC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39997558519241921"/>
        <bgColor indexed="64"/>
      </patternFill>
    </fill>
    <fill>
      <patternFill patternType="solid">
        <fgColor theme="7" tint="0.59999389629810485"/>
        <bgColor indexed="64"/>
      </patternFill>
    </fill>
    <fill>
      <patternFill patternType="solid">
        <fgColor rgb="FFDDDDDD"/>
        <bgColor indexed="64"/>
      </patternFill>
    </fill>
    <fill>
      <patternFill patternType="solid">
        <fgColor rgb="FFFFE5FE"/>
        <bgColor indexed="64"/>
      </patternFill>
    </fill>
    <fill>
      <patternFill patternType="solid">
        <fgColor theme="5" tint="-0.249977111117893"/>
        <bgColor indexed="64"/>
      </patternFill>
    </fill>
    <fill>
      <patternFill patternType="solid">
        <fgColor rgb="FFCCFFFF"/>
        <bgColor indexed="64"/>
      </patternFill>
    </fill>
  </fills>
  <borders count="7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dashed">
        <color indexed="64"/>
      </top>
      <bottom/>
      <diagonal/>
    </border>
    <border>
      <left/>
      <right/>
      <top/>
      <bottom style="dashed">
        <color indexed="64"/>
      </bottom>
      <diagonal/>
    </border>
    <border>
      <left style="dashed">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diagonal/>
    </border>
    <border>
      <left style="thin">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top style="thick">
        <color indexed="64"/>
      </top>
      <bottom/>
      <diagonal/>
    </border>
    <border>
      <left/>
      <right style="thick">
        <color indexed="64"/>
      </right>
      <top/>
      <bottom/>
      <diagonal/>
    </border>
    <border>
      <left/>
      <right/>
      <top/>
      <bottom style="thick">
        <color indexed="64"/>
      </bottom>
      <diagonal/>
    </border>
    <border>
      <left style="medium">
        <color indexed="64"/>
      </left>
      <right/>
      <top/>
      <bottom style="thick">
        <color indexed="64"/>
      </bottom>
      <diagonal/>
    </border>
    <border>
      <left/>
      <right style="thick">
        <color indexed="64"/>
      </right>
      <top/>
      <bottom style="thin">
        <color indexed="64"/>
      </bottom>
      <diagonal/>
    </border>
    <border>
      <left style="thin">
        <color indexed="64"/>
      </left>
      <right style="thin">
        <color indexed="64"/>
      </right>
      <top/>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dashed">
        <color indexed="64"/>
      </bottom>
      <diagonal/>
    </border>
    <border>
      <left style="thick">
        <color indexed="64"/>
      </left>
      <right style="thick">
        <color indexed="64"/>
      </right>
      <top style="dashed">
        <color indexed="64"/>
      </top>
      <bottom/>
      <diagonal/>
    </border>
    <border>
      <left style="dashed">
        <color indexed="64"/>
      </left>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s>
  <cellStyleXfs count="2">
    <xf numFmtId="0" fontId="0" fillId="0" borderId="0"/>
    <xf numFmtId="9" fontId="10" fillId="0" borderId="0" applyFont="0" applyFill="0" applyBorder="0" applyAlignment="0" applyProtection="0"/>
  </cellStyleXfs>
  <cellXfs count="286">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top"/>
    </xf>
    <xf numFmtId="0" fontId="0" fillId="0" borderId="0" xfId="0" applyAlignment="1">
      <alignment horizontal="left" vertical="top"/>
    </xf>
    <xf numFmtId="0" fontId="0" fillId="0" borderId="0" xfId="0" applyFont="1" applyAlignment="1">
      <alignment vertical="top"/>
    </xf>
    <xf numFmtId="0" fontId="0" fillId="0" borderId="0" xfId="0" applyAlignment="1">
      <alignment horizontal="center" vertical="top"/>
    </xf>
    <xf numFmtId="0" fontId="0" fillId="0" borderId="0" xfId="0" applyBorder="1" applyAlignment="1">
      <alignment vertical="top"/>
    </xf>
    <xf numFmtId="0" fontId="0" fillId="2" borderId="3" xfId="0" applyFill="1" applyBorder="1" applyAlignment="1">
      <alignment vertical="top"/>
    </xf>
    <xf numFmtId="0" fontId="0" fillId="0" borderId="2" xfId="0" applyBorder="1" applyAlignment="1">
      <alignment horizontal="center" vertical="top"/>
    </xf>
    <xf numFmtId="0" fontId="0" fillId="0" borderId="7" xfId="0" applyBorder="1" applyAlignment="1">
      <alignment horizontal="center" vertical="top"/>
    </xf>
    <xf numFmtId="0" fontId="0" fillId="4" borderId="3" xfId="0" applyFill="1" applyBorder="1" applyAlignment="1">
      <alignment vertical="top"/>
    </xf>
    <xf numFmtId="0" fontId="0" fillId="11" borderId="3" xfId="0" applyFill="1" applyBorder="1" applyAlignment="1">
      <alignment vertical="top"/>
    </xf>
    <xf numFmtId="0" fontId="0" fillId="0" borderId="1" xfId="0" applyBorder="1" applyAlignment="1">
      <alignment horizontal="center" vertical="top"/>
    </xf>
    <xf numFmtId="0" fontId="0" fillId="0" borderId="0" xfId="0" applyBorder="1" applyAlignment="1">
      <alignment horizontal="center"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5" borderId="1" xfId="0" applyFill="1" applyBorder="1" applyAlignment="1">
      <alignment horizontal="center" vertical="top"/>
    </xf>
    <xf numFmtId="0" fontId="0" fillId="0" borderId="0" xfId="0" applyBorder="1" applyAlignment="1">
      <alignment horizontal="left" vertical="top"/>
    </xf>
    <xf numFmtId="0" fontId="0" fillId="4" borderId="2" xfId="0" applyFill="1" applyBorder="1" applyAlignment="1">
      <alignment horizontal="center" vertical="top"/>
    </xf>
    <xf numFmtId="0" fontId="0" fillId="3" borderId="3" xfId="0" applyFill="1" applyBorder="1" applyAlignment="1">
      <alignment vertical="top"/>
    </xf>
    <xf numFmtId="0" fontId="1" fillId="9" borderId="18" xfId="0" applyFont="1" applyFill="1" applyBorder="1"/>
    <xf numFmtId="0" fontId="1" fillId="9" borderId="19" xfId="0" applyFont="1" applyFill="1" applyBorder="1"/>
    <xf numFmtId="0" fontId="0" fillId="10" borderId="18" xfId="0" applyFont="1" applyFill="1" applyBorder="1"/>
    <xf numFmtId="0" fontId="0" fillId="10" borderId="19" xfId="0" applyFont="1" applyFill="1" applyBorder="1"/>
    <xf numFmtId="0" fontId="0" fillId="0" borderId="18" xfId="0" applyFont="1" applyBorder="1"/>
    <xf numFmtId="0" fontId="0" fillId="0" borderId="19" xfId="0" applyFont="1" applyBorder="1"/>
    <xf numFmtId="0" fontId="0" fillId="0" borderId="20" xfId="0" applyBorder="1" applyAlignment="1">
      <alignment horizontal="center" vertical="top"/>
    </xf>
    <xf numFmtId="0" fontId="0" fillId="0" borderId="21" xfId="0" applyBorder="1" applyAlignment="1">
      <alignment horizontal="center" vertical="top"/>
    </xf>
    <xf numFmtId="0" fontId="0" fillId="0" borderId="0" xfId="0" applyBorder="1" applyAlignment="1">
      <alignment horizontal="center" vertical="top"/>
    </xf>
    <xf numFmtId="0" fontId="0" fillId="0" borderId="14" xfId="0" applyBorder="1" applyAlignment="1">
      <alignment horizontal="center" vertical="top"/>
    </xf>
    <xf numFmtId="0" fontId="0" fillId="0" borderId="2" xfId="0" applyFill="1" applyBorder="1" applyAlignment="1">
      <alignment horizontal="center" vertical="top"/>
    </xf>
    <xf numFmtId="0" fontId="0" fillId="0" borderId="3" xfId="0" applyBorder="1" applyAlignment="1">
      <alignment horizontal="center" vertical="top"/>
    </xf>
    <xf numFmtId="0" fontId="0" fillId="0" borderId="25" xfId="0" applyBorder="1" applyAlignment="1">
      <alignment horizontal="center" vertical="top"/>
    </xf>
    <xf numFmtId="0" fontId="0" fillId="0" borderId="23" xfId="0" applyBorder="1" applyAlignment="1">
      <alignment horizontal="left" vertical="top"/>
    </xf>
    <xf numFmtId="0" fontId="0" fillId="0" borderId="9" xfId="0" applyBorder="1" applyAlignment="1">
      <alignment horizontal="left" vertical="top"/>
    </xf>
    <xf numFmtId="0" fontId="0" fillId="0" borderId="9" xfId="0" applyBorder="1" applyAlignment="1">
      <alignment horizontal="center" vertical="top"/>
    </xf>
    <xf numFmtId="0" fontId="0" fillId="10" borderId="26" xfId="0" applyFont="1" applyFill="1" applyBorder="1"/>
    <xf numFmtId="0" fontId="0" fillId="0" borderId="26" xfId="0" applyFont="1" applyBorder="1"/>
    <xf numFmtId="0" fontId="0" fillId="0" borderId="27" xfId="0" applyFont="1" applyBorder="1"/>
    <xf numFmtId="0" fontId="6" fillId="0" borderId="0" xfId="0" applyFont="1"/>
    <xf numFmtId="0" fontId="0" fillId="13" borderId="3" xfId="0" applyFill="1" applyBorder="1" applyAlignment="1">
      <alignment vertical="top"/>
    </xf>
    <xf numFmtId="0" fontId="0" fillId="0" borderId="9" xfId="0"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22" xfId="0" applyBorder="1" applyAlignment="1">
      <alignment horizontal="center" vertical="top"/>
    </xf>
    <xf numFmtId="0" fontId="0" fillId="0" borderId="28" xfId="0" applyBorder="1" applyAlignment="1">
      <alignment horizontal="center" vertical="top"/>
    </xf>
    <xf numFmtId="0" fontId="0" fillId="0" borderId="14" xfId="0" applyBorder="1" applyAlignment="1">
      <alignment horizontal="left" vertical="top"/>
    </xf>
    <xf numFmtId="0" fontId="6" fillId="0" borderId="26" xfId="0" applyFont="1" applyBorder="1"/>
    <xf numFmtId="0" fontId="0" fillId="5" borderId="32" xfId="0" applyFill="1" applyBorder="1" applyAlignment="1">
      <alignment horizontal="center" vertical="top"/>
    </xf>
    <xf numFmtId="0" fontId="0" fillId="0" borderId="35" xfId="0" applyBorder="1" applyAlignment="1">
      <alignment horizontal="center" vertical="top"/>
    </xf>
    <xf numFmtId="0" fontId="0" fillId="5" borderId="25" xfId="0" applyFill="1" applyBorder="1" applyAlignment="1">
      <alignment horizontal="center" vertical="top"/>
    </xf>
    <xf numFmtId="0" fontId="0" fillId="0" borderId="29" xfId="0" applyBorder="1" applyAlignment="1">
      <alignment horizontal="center" vertical="top"/>
    </xf>
    <xf numFmtId="0" fontId="0" fillId="6" borderId="1" xfId="0" applyFill="1" applyBorder="1" applyAlignment="1">
      <alignment horizontal="center" vertical="top"/>
    </xf>
    <xf numFmtId="0" fontId="0" fillId="0" borderId="38" xfId="0" applyBorder="1" applyAlignment="1">
      <alignment vertical="top"/>
    </xf>
    <xf numFmtId="0" fontId="0" fillId="0" borderId="41" xfId="0" applyBorder="1" applyAlignment="1">
      <alignment horizontal="center" vertical="top"/>
    </xf>
    <xf numFmtId="0" fontId="0" fillId="0" borderId="42" xfId="0" applyFont="1" applyBorder="1" applyAlignment="1">
      <alignment horizontal="center" vertical="top"/>
    </xf>
    <xf numFmtId="0" fontId="0" fillId="0" borderId="22" xfId="0" applyFont="1" applyBorder="1" applyAlignment="1">
      <alignment horizontal="center" vertical="top"/>
    </xf>
    <xf numFmtId="0" fontId="0" fillId="0" borderId="0" xfId="0" applyFont="1" applyBorder="1" applyAlignment="1">
      <alignment horizontal="left" vertical="top"/>
    </xf>
    <xf numFmtId="0" fontId="0" fillId="0" borderId="9" xfId="0" applyFont="1" applyBorder="1" applyAlignment="1">
      <alignment horizontal="left" vertical="top"/>
    </xf>
    <xf numFmtId="0" fontId="0" fillId="0" borderId="45" xfId="0" applyBorder="1" applyAlignment="1">
      <alignment horizontal="left" vertical="top"/>
    </xf>
    <xf numFmtId="0" fontId="0" fillId="0" borderId="46" xfId="0" applyBorder="1" applyAlignment="1">
      <alignment horizontal="center" vertical="top"/>
    </xf>
    <xf numFmtId="0" fontId="0" fillId="0" borderId="45" xfId="0" applyBorder="1" applyAlignment="1">
      <alignment horizontal="center" vertical="top"/>
    </xf>
    <xf numFmtId="0" fontId="0" fillId="0" borderId="47" xfId="0" applyBorder="1" applyAlignment="1">
      <alignment horizontal="center" vertical="top"/>
    </xf>
    <xf numFmtId="0" fontId="0" fillId="0" borderId="28" xfId="0" applyBorder="1" applyAlignment="1">
      <alignment horizontal="center" vertical="top"/>
    </xf>
    <xf numFmtId="0" fontId="0" fillId="6" borderId="25" xfId="0" applyFill="1" applyBorder="1" applyAlignment="1">
      <alignment horizontal="center" vertical="top"/>
    </xf>
    <xf numFmtId="0" fontId="0" fillId="6" borderId="22" xfId="0" applyFill="1" applyBorder="1" applyAlignment="1">
      <alignment horizontal="center" vertical="top"/>
    </xf>
    <xf numFmtId="0" fontId="0" fillId="0" borderId="40" xfId="0" applyBorder="1" applyAlignment="1">
      <alignment horizontal="left" vertical="top"/>
    </xf>
    <xf numFmtId="0" fontId="0" fillId="0" borderId="42" xfId="0" applyBorder="1" applyAlignment="1">
      <alignment horizontal="center" vertical="top"/>
    </xf>
    <xf numFmtId="0" fontId="0" fillId="14" borderId="0" xfId="0" applyFill="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14" borderId="23" xfId="0" applyFill="1" applyBorder="1" applyAlignment="1">
      <alignment horizontal="center" vertical="top"/>
    </xf>
    <xf numFmtId="0" fontId="0" fillId="0" borderId="23" xfId="0" applyBorder="1" applyAlignment="1">
      <alignment horizontal="center" vertical="top"/>
    </xf>
    <xf numFmtId="0" fontId="0" fillId="14" borderId="24" xfId="0" applyFill="1" applyBorder="1" applyAlignment="1">
      <alignment horizontal="center" vertical="top"/>
    </xf>
    <xf numFmtId="0" fontId="0" fillId="0" borderId="12" xfId="0" applyBorder="1" applyAlignment="1">
      <alignment horizontal="center" vertical="top"/>
    </xf>
    <xf numFmtId="0" fontId="0" fillId="0" borderId="40" xfId="0" applyBorder="1" applyAlignment="1">
      <alignment vertical="top"/>
    </xf>
    <xf numFmtId="0" fontId="0" fillId="0" borderId="42" xfId="0" applyBorder="1" applyAlignment="1">
      <alignment vertical="top"/>
    </xf>
    <xf numFmtId="0" fontId="0" fillId="7" borderId="24" xfId="0" applyFill="1" applyBorder="1" applyAlignment="1">
      <alignment horizontal="center" vertical="top"/>
    </xf>
    <xf numFmtId="0" fontId="0" fillId="0" borderId="24" xfId="0" applyBorder="1" applyAlignment="1">
      <alignment horizontal="center" vertical="top"/>
    </xf>
    <xf numFmtId="0" fontId="0" fillId="0" borderId="15" xfId="0" applyFill="1" applyBorder="1" applyAlignment="1">
      <alignment horizontal="center" vertical="top"/>
    </xf>
    <xf numFmtId="0" fontId="0" fillId="7" borderId="23" xfId="0" applyFill="1" applyBorder="1" applyAlignment="1">
      <alignment horizontal="center" vertical="top"/>
    </xf>
    <xf numFmtId="0" fontId="0" fillId="7" borderId="2" xfId="0" applyFill="1" applyBorder="1" applyAlignment="1">
      <alignment horizontal="center" vertical="top"/>
    </xf>
    <xf numFmtId="0" fontId="0" fillId="0" borderId="48" xfId="0" applyBorder="1" applyAlignment="1">
      <alignment horizontal="center" vertical="top"/>
    </xf>
    <xf numFmtId="0" fontId="0" fillId="0" borderId="14" xfId="0" applyBorder="1" applyAlignment="1">
      <alignment vertical="top"/>
    </xf>
    <xf numFmtId="0" fontId="7" fillId="0" borderId="0" xfId="0" applyFont="1" applyFill="1"/>
    <xf numFmtId="0" fontId="0" fillId="0" borderId="49" xfId="0" applyBorder="1" applyAlignment="1">
      <alignment horizontal="center" vertical="top"/>
    </xf>
    <xf numFmtId="0" fontId="0" fillId="8" borderId="2" xfId="0" applyFill="1" applyBorder="1" applyAlignment="1">
      <alignment horizontal="center" vertical="top"/>
    </xf>
    <xf numFmtId="0" fontId="0" fillId="8" borderId="24" xfId="0" applyFill="1" applyBorder="1" applyAlignment="1">
      <alignment horizontal="center" vertical="top"/>
    </xf>
    <xf numFmtId="0" fontId="0" fillId="0" borderId="0" xfId="0" applyFill="1" applyBorder="1" applyAlignment="1">
      <alignment horizontal="center" vertical="top"/>
    </xf>
    <xf numFmtId="0" fontId="0" fillId="0" borderId="23" xfId="0" applyBorder="1" applyAlignment="1">
      <alignment vertical="top"/>
    </xf>
    <xf numFmtId="0" fontId="0" fillId="0" borderId="0" xfId="0" applyFill="1" applyAlignment="1">
      <alignment vertical="top"/>
    </xf>
    <xf numFmtId="0" fontId="0" fillId="0" borderId="9" xfId="0" applyBorder="1" applyAlignment="1">
      <alignment vertical="top"/>
    </xf>
    <xf numFmtId="0" fontId="0" fillId="15" borderId="3" xfId="0" applyFill="1" applyBorder="1" applyAlignment="1">
      <alignment vertical="top"/>
    </xf>
    <xf numFmtId="0" fontId="0" fillId="0" borderId="43" xfId="0" applyBorder="1" applyAlignment="1">
      <alignment vertical="top"/>
    </xf>
    <xf numFmtId="0" fontId="0" fillId="0" borderId="45" xfId="0" applyBorder="1" applyAlignment="1">
      <alignment vertical="top"/>
    </xf>
    <xf numFmtId="0" fontId="0" fillId="0" borderId="10" xfId="0" applyFill="1" applyBorder="1" applyAlignment="1">
      <alignment horizontal="center" vertical="top"/>
    </xf>
    <xf numFmtId="0" fontId="0" fillId="0" borderId="24" xfId="0" applyFill="1" applyBorder="1" applyAlignment="1">
      <alignment horizontal="center" vertical="top"/>
    </xf>
    <xf numFmtId="0" fontId="11" fillId="0" borderId="0" xfId="0" applyFont="1" applyBorder="1" applyAlignment="1">
      <alignment horizontal="left" vertical="top" wrapText="1"/>
    </xf>
    <xf numFmtId="0" fontId="3" fillId="0" borderId="0" xfId="0" applyFont="1" applyBorder="1" applyAlignment="1">
      <alignment horizontal="center" vertical="top"/>
    </xf>
    <xf numFmtId="0" fontId="3" fillId="0" borderId="44" xfId="0" applyFont="1" applyBorder="1" applyAlignment="1">
      <alignment vertical="top"/>
    </xf>
    <xf numFmtId="0" fontId="2" fillId="0" borderId="51" xfId="0" applyFont="1" applyBorder="1" applyAlignment="1">
      <alignment horizontal="center" vertical="center"/>
    </xf>
    <xf numFmtId="0" fontId="2" fillId="0" borderId="53" xfId="0" applyFont="1" applyBorder="1" applyAlignment="1">
      <alignment horizontal="center" vertical="top" wrapText="1"/>
    </xf>
    <xf numFmtId="0" fontId="2" fillId="0" borderId="56" xfId="0" applyFont="1" applyBorder="1" applyAlignment="1">
      <alignment horizontal="center" vertical="top" wrapText="1"/>
    </xf>
    <xf numFmtId="0" fontId="9" fillId="2" borderId="63" xfId="0" applyFont="1" applyFill="1" applyBorder="1" applyAlignment="1">
      <alignment horizontal="center" vertical="top"/>
    </xf>
    <xf numFmtId="0" fontId="9" fillId="2" borderId="60" xfId="0" applyFont="1" applyFill="1" applyBorder="1" applyAlignment="1">
      <alignment horizontal="center" vertical="top"/>
    </xf>
    <xf numFmtId="0" fontId="0" fillId="8" borderId="64" xfId="0" applyFill="1" applyBorder="1" applyAlignment="1">
      <alignment horizontal="center" vertical="top"/>
    </xf>
    <xf numFmtId="0" fontId="0" fillId="0" borderId="63" xfId="0" applyBorder="1" applyAlignment="1">
      <alignment horizontal="center" vertical="top"/>
    </xf>
    <xf numFmtId="0" fontId="1" fillId="15" borderId="64" xfId="0" applyFont="1" applyFill="1" applyBorder="1" applyAlignment="1">
      <alignment horizontal="center" vertical="center"/>
    </xf>
    <xf numFmtId="0" fontId="0" fillId="0" borderId="57" xfId="0" applyBorder="1" applyAlignment="1">
      <alignment horizontal="center" vertical="top"/>
    </xf>
    <xf numFmtId="0" fontId="0" fillId="7" borderId="64" xfId="0" applyFill="1" applyBorder="1" applyAlignment="1">
      <alignment horizontal="center" vertical="top"/>
    </xf>
    <xf numFmtId="0" fontId="0" fillId="0" borderId="64" xfId="0" applyBorder="1" applyAlignment="1">
      <alignment horizontal="center" vertical="top"/>
    </xf>
    <xf numFmtId="0" fontId="0" fillId="14" borderId="64" xfId="0" applyFill="1" applyBorder="1" applyAlignment="1">
      <alignment horizontal="center" vertical="top"/>
    </xf>
    <xf numFmtId="0" fontId="1" fillId="15" borderId="64" xfId="0" applyFont="1" applyFill="1" applyBorder="1" applyAlignment="1">
      <alignment horizontal="center" vertical="top"/>
    </xf>
    <xf numFmtId="0" fontId="0" fillId="6" borderId="63" xfId="0" applyFill="1" applyBorder="1" applyAlignment="1">
      <alignment horizontal="center" vertical="top"/>
    </xf>
    <xf numFmtId="0" fontId="0" fillId="5" borderId="65" xfId="0" applyFill="1" applyBorder="1" applyAlignment="1">
      <alignment horizontal="center" vertical="top"/>
    </xf>
    <xf numFmtId="0" fontId="0" fillId="4" borderId="64" xfId="0" applyFill="1" applyBorder="1" applyAlignment="1">
      <alignment horizontal="center" vertical="top"/>
    </xf>
    <xf numFmtId="0" fontId="9" fillId="2" borderId="60" xfId="0" applyFont="1" applyFill="1" applyBorder="1" applyAlignment="1" applyProtection="1">
      <alignment horizontal="center" vertical="top"/>
    </xf>
    <xf numFmtId="0" fontId="0" fillId="16" borderId="8" xfId="0" applyFill="1" applyBorder="1" applyAlignment="1">
      <alignment horizontal="center" vertical="top"/>
    </xf>
    <xf numFmtId="0" fontId="0" fillId="0" borderId="65" xfId="0" applyBorder="1" applyAlignment="1">
      <alignment horizontal="center" vertical="top"/>
    </xf>
    <xf numFmtId="0" fontId="0" fillId="0" borderId="43" xfId="0" applyBorder="1" applyAlignment="1">
      <alignment horizontal="center" vertical="top"/>
    </xf>
    <xf numFmtId="0" fontId="1" fillId="15" borderId="65" xfId="0" applyFont="1" applyFill="1" applyBorder="1" applyAlignment="1">
      <alignment horizontal="center" vertical="top"/>
    </xf>
    <xf numFmtId="0" fontId="1" fillId="15" borderId="57" xfId="0" applyFont="1" applyFill="1" applyBorder="1" applyAlignment="1">
      <alignment horizontal="center" vertical="top"/>
    </xf>
    <xf numFmtId="0" fontId="0" fillId="0" borderId="69" xfId="0" applyBorder="1" applyAlignment="1">
      <alignment horizontal="center" vertical="top"/>
    </xf>
    <xf numFmtId="0" fontId="0" fillId="0" borderId="70" xfId="0" applyBorder="1" applyAlignment="1">
      <alignment horizontal="center" vertical="top"/>
    </xf>
    <xf numFmtId="0" fontId="0" fillId="0" borderId="40" xfId="0" applyBorder="1" applyAlignment="1">
      <alignment horizontal="center" vertical="top"/>
    </xf>
    <xf numFmtId="0" fontId="0" fillId="4" borderId="64" xfId="0" applyFill="1"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57" xfId="0" applyBorder="1" applyAlignment="1">
      <alignment horizontal="center" vertical="center"/>
    </xf>
    <xf numFmtId="0" fontId="0" fillId="6" borderId="65" xfId="0" applyFill="1" applyBorder="1" applyAlignment="1">
      <alignment horizontal="center" vertical="top"/>
    </xf>
    <xf numFmtId="0" fontId="0" fillId="14" borderId="63" xfId="0" applyFill="1" applyBorder="1" applyAlignment="1">
      <alignment horizontal="center" vertical="top"/>
    </xf>
    <xf numFmtId="0" fontId="1" fillId="15" borderId="65" xfId="0" applyFont="1" applyFill="1" applyBorder="1" applyAlignment="1">
      <alignment horizontal="center" vertical="center"/>
    </xf>
    <xf numFmtId="0" fontId="0" fillId="6" borderId="63" xfId="0" applyFill="1" applyBorder="1" applyAlignment="1">
      <alignment horizontal="center" vertical="center"/>
    </xf>
    <xf numFmtId="0" fontId="0" fillId="14" borderId="65" xfId="0" applyFill="1" applyBorder="1" applyAlignment="1">
      <alignment horizontal="center" vertical="top"/>
    </xf>
    <xf numFmtId="0" fontId="0" fillId="0" borderId="41" xfId="0" applyBorder="1" applyAlignment="1">
      <alignment vertical="top"/>
    </xf>
    <xf numFmtId="0" fontId="0" fillId="7" borderId="65" xfId="0" applyFill="1" applyBorder="1" applyAlignment="1">
      <alignment horizontal="center" vertical="top"/>
    </xf>
    <xf numFmtId="0" fontId="0" fillId="8" borderId="64" xfId="0" applyFill="1" applyBorder="1" applyAlignment="1">
      <alignment horizontal="center" vertical="center"/>
    </xf>
    <xf numFmtId="0" fontId="0" fillId="0" borderId="23" xfId="0" applyBorder="1" applyAlignment="1">
      <alignment horizontal="center" vertical="center"/>
    </xf>
    <xf numFmtId="0" fontId="0" fillId="0" borderId="63" xfId="0" applyBorder="1" applyAlignment="1">
      <alignment horizontal="center" vertical="center"/>
    </xf>
    <xf numFmtId="0" fontId="0" fillId="16" borderId="61" xfId="0" applyFill="1" applyBorder="1" applyAlignment="1">
      <alignment horizontal="center" vertical="top"/>
    </xf>
    <xf numFmtId="0" fontId="0" fillId="0" borderId="0" xfId="0" applyFill="1" applyBorder="1" applyAlignment="1">
      <alignment vertical="top"/>
    </xf>
    <xf numFmtId="0" fontId="0" fillId="0" borderId="10" xfId="0" applyBorder="1" applyAlignment="1">
      <alignment horizontal="center" vertical="center"/>
    </xf>
    <xf numFmtId="0" fontId="0" fillId="0" borderId="20" xfId="0" applyBorder="1" applyAlignment="1">
      <alignment horizontal="center" vertical="center"/>
    </xf>
    <xf numFmtId="0" fontId="0" fillId="12" borderId="5" xfId="0" applyFill="1" applyBorder="1" applyAlignment="1">
      <alignment vertical="top"/>
    </xf>
    <xf numFmtId="0" fontId="0" fillId="11" borderId="64" xfId="0" applyFill="1" applyBorder="1" applyAlignment="1" applyProtection="1">
      <alignment horizontal="center" vertical="top"/>
      <protection locked="0"/>
    </xf>
    <xf numFmtId="0" fontId="0" fillId="11" borderId="63" xfId="0" applyFill="1" applyBorder="1" applyAlignment="1" applyProtection="1">
      <alignment horizontal="center" vertical="top"/>
      <protection locked="0"/>
    </xf>
    <xf numFmtId="0" fontId="0" fillId="11" borderId="65" xfId="0" applyFill="1" applyBorder="1" applyAlignment="1" applyProtection="1">
      <alignment horizontal="center" vertical="center"/>
      <protection locked="0"/>
    </xf>
    <xf numFmtId="0" fontId="0" fillId="11" borderId="64" xfId="0" applyFill="1" applyBorder="1" applyAlignment="1" applyProtection="1">
      <alignment horizontal="center" vertical="center"/>
      <protection locked="0"/>
    </xf>
    <xf numFmtId="0" fontId="0" fillId="11" borderId="63" xfId="0" applyFill="1" applyBorder="1" applyAlignment="1" applyProtection="1">
      <alignment horizontal="center" vertical="center"/>
      <protection locked="0"/>
    </xf>
    <xf numFmtId="0" fontId="0" fillId="11" borderId="61" xfId="0" applyFill="1" applyBorder="1" applyAlignment="1" applyProtection="1">
      <alignment horizontal="center" vertical="center"/>
      <protection locked="0"/>
    </xf>
    <xf numFmtId="0" fontId="0" fillId="0" borderId="9" xfId="0" applyBorder="1" applyAlignment="1">
      <alignment horizontal="left" vertical="top" wrapText="1"/>
    </xf>
    <xf numFmtId="0" fontId="0" fillId="0" borderId="9" xfId="0" applyBorder="1" applyAlignment="1">
      <alignment horizontal="left" vertical="top"/>
    </xf>
    <xf numFmtId="0" fontId="0" fillId="3" borderId="13" xfId="0" applyFont="1" applyFill="1" applyBorder="1" applyAlignment="1" applyProtection="1">
      <alignment horizontal="left" vertical="top"/>
      <protection locked="0"/>
    </xf>
    <xf numFmtId="0" fontId="0" fillId="3" borderId="14" xfId="0" applyFont="1" applyFill="1" applyBorder="1" applyAlignment="1" applyProtection="1">
      <alignment horizontal="left" vertical="top"/>
      <protection locked="0"/>
    </xf>
    <xf numFmtId="0" fontId="0" fillId="14" borderId="23" xfId="0" applyFill="1" applyBorder="1" applyAlignment="1">
      <alignment horizontal="left" vertical="top"/>
    </xf>
    <xf numFmtId="0" fontId="0" fillId="0" borderId="65" xfId="0" applyBorder="1" applyAlignment="1">
      <alignment horizontal="center" vertical="center"/>
    </xf>
    <xf numFmtId="0" fontId="0" fillId="0" borderId="63" xfId="0" applyBorder="1" applyAlignment="1">
      <alignment horizontal="center" vertical="center"/>
    </xf>
    <xf numFmtId="0" fontId="0" fillId="0" borderId="65" xfId="0" applyFill="1" applyBorder="1" applyAlignment="1">
      <alignment horizontal="center" vertical="center"/>
    </xf>
    <xf numFmtId="0" fontId="0" fillId="0" borderId="57" xfId="0" applyFill="1" applyBorder="1" applyAlignment="1">
      <alignment horizontal="center" vertical="center"/>
    </xf>
    <xf numFmtId="0" fontId="0" fillId="0" borderId="10" xfId="0" applyBorder="1" applyAlignment="1">
      <alignment horizontal="center" vertical="top"/>
    </xf>
    <xf numFmtId="0" fontId="0" fillId="0" borderId="15" xfId="0" applyBorder="1" applyAlignment="1">
      <alignment horizontal="center" vertical="top"/>
    </xf>
    <xf numFmtId="0" fontId="0" fillId="0" borderId="57" xfId="0" applyBorder="1" applyAlignment="1">
      <alignment horizontal="center" vertical="center"/>
    </xf>
    <xf numFmtId="0" fontId="0" fillId="13" borderId="11" xfId="0" applyFill="1" applyBorder="1" applyAlignment="1">
      <alignment horizontal="left" vertical="top" wrapText="1"/>
    </xf>
    <xf numFmtId="0" fontId="0" fillId="13" borderId="0" xfId="0" applyFill="1" applyBorder="1" applyAlignment="1">
      <alignment horizontal="left" vertical="top" wrapText="1"/>
    </xf>
    <xf numFmtId="0" fontId="0" fillId="0" borderId="23" xfId="0" applyFill="1" applyBorder="1" applyAlignment="1">
      <alignment horizontal="left" vertical="top"/>
    </xf>
    <xf numFmtId="0" fontId="0" fillId="0" borderId="41" xfId="0" applyFill="1" applyBorder="1" applyAlignment="1">
      <alignment horizontal="left" vertical="top"/>
    </xf>
    <xf numFmtId="0" fontId="0" fillId="14" borderId="7" xfId="0" applyFill="1" applyBorder="1" applyAlignment="1">
      <alignment horizontal="left" vertical="top"/>
    </xf>
    <xf numFmtId="0" fontId="0" fillId="3" borderId="13"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0" borderId="7" xfId="0" applyBorder="1" applyAlignment="1">
      <alignment horizontal="left" vertical="top" wrapText="1"/>
    </xf>
    <xf numFmtId="0" fontId="0" fillId="0" borderId="23" xfId="0" applyBorder="1" applyAlignment="1">
      <alignment horizontal="left" vertical="top" wrapText="1"/>
    </xf>
    <xf numFmtId="0" fontId="0" fillId="0" borderId="63" xfId="0" applyFill="1" applyBorder="1" applyAlignment="1">
      <alignment horizontal="center" vertical="center"/>
    </xf>
    <xf numFmtId="0" fontId="0" fillId="0" borderId="65"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29" xfId="0" applyBorder="1" applyAlignment="1">
      <alignment horizontal="center" vertical="top"/>
    </xf>
    <xf numFmtId="0" fontId="0" fillId="0" borderId="28" xfId="0" applyBorder="1" applyAlignment="1">
      <alignment horizontal="center" vertical="top"/>
    </xf>
    <xf numFmtId="0" fontId="9" fillId="2" borderId="37" xfId="0" applyFont="1" applyFill="1" applyBorder="1" applyAlignment="1">
      <alignment horizontal="center" vertical="top"/>
    </xf>
    <xf numFmtId="0" fontId="0" fillId="0" borderId="35" xfId="0" applyFill="1" applyBorder="1" applyAlignment="1">
      <alignment horizontal="center" vertical="top"/>
    </xf>
    <xf numFmtId="0" fontId="0" fillId="0" borderId="28" xfId="0" applyFill="1" applyBorder="1" applyAlignment="1">
      <alignment horizontal="center" vertical="top"/>
    </xf>
    <xf numFmtId="0" fontId="0" fillId="0" borderId="35" xfId="0" applyBorder="1" applyAlignment="1">
      <alignment horizontal="center" vertical="top"/>
    </xf>
    <xf numFmtId="0" fontId="0" fillId="6" borderId="7" xfId="0" applyFill="1" applyBorder="1" applyAlignment="1">
      <alignment horizontal="left" vertical="top"/>
    </xf>
    <xf numFmtId="0" fontId="0" fillId="6" borderId="23" xfId="0" applyFill="1" applyBorder="1" applyAlignment="1">
      <alignment horizontal="left" vertical="top"/>
    </xf>
    <xf numFmtId="0" fontId="9" fillId="2" borderId="36" xfId="0" applyFont="1" applyFill="1" applyBorder="1" applyAlignment="1">
      <alignment horizontal="center" vertical="top"/>
    </xf>
    <xf numFmtId="9" fontId="0" fillId="3" borderId="0" xfId="0" applyNumberFormat="1" applyFill="1" applyBorder="1" applyAlignment="1" applyProtection="1">
      <alignment horizontal="left" vertical="top"/>
      <protection locked="0"/>
    </xf>
    <xf numFmtId="0" fontId="0" fillId="0" borderId="67" xfId="0" applyFill="1" applyBorder="1" applyAlignment="1">
      <alignment horizontal="center" vertical="center"/>
    </xf>
    <xf numFmtId="0" fontId="0" fillId="0" borderId="66" xfId="0" applyFill="1" applyBorder="1" applyAlignment="1">
      <alignment horizontal="center" vertical="center"/>
    </xf>
    <xf numFmtId="0" fontId="0" fillId="12" borderId="31" xfId="0" applyFill="1" applyBorder="1" applyAlignment="1" applyProtection="1">
      <alignment horizontal="left" vertical="top"/>
      <protection locked="0"/>
    </xf>
    <xf numFmtId="0" fontId="0" fillId="0" borderId="67" xfId="0" applyBorder="1" applyAlignment="1">
      <alignment horizontal="center" vertical="center"/>
    </xf>
    <xf numFmtId="0" fontId="0" fillId="0" borderId="66" xfId="0" applyBorder="1" applyAlignment="1">
      <alignment horizontal="center" vertical="center"/>
    </xf>
    <xf numFmtId="0" fontId="0" fillId="12" borderId="14" xfId="0" applyFill="1" applyBorder="1" applyAlignment="1" applyProtection="1">
      <alignment horizontal="left" vertical="top"/>
      <protection locked="0"/>
    </xf>
    <xf numFmtId="0" fontId="0" fillId="0" borderId="8" xfId="0" applyBorder="1" applyAlignment="1">
      <alignment horizontal="center" vertical="top"/>
    </xf>
    <xf numFmtId="0" fontId="0" fillId="0" borderId="21" xfId="0" applyBorder="1" applyAlignment="1">
      <alignment horizontal="center" vertical="top"/>
    </xf>
    <xf numFmtId="9" fontId="0" fillId="3" borderId="13" xfId="0" applyNumberFormat="1" applyFont="1" applyFill="1" applyBorder="1" applyAlignment="1" applyProtection="1">
      <alignment horizontal="left" vertical="top"/>
      <protection locked="0"/>
    </xf>
    <xf numFmtId="9" fontId="0" fillId="3" borderId="14" xfId="0" applyNumberFormat="1" applyFont="1" applyFill="1" applyBorder="1" applyAlignment="1" applyProtection="1">
      <alignment horizontal="left" vertical="top"/>
      <protection locked="0"/>
    </xf>
    <xf numFmtId="0" fontId="0" fillId="0" borderId="65" xfId="0" applyFont="1" applyBorder="1" applyAlignment="1">
      <alignment horizontal="center" vertical="center"/>
    </xf>
    <xf numFmtId="0" fontId="0" fillId="0" borderId="63" xfId="0" applyFont="1" applyBorder="1" applyAlignment="1">
      <alignment horizontal="center" vertical="center"/>
    </xf>
    <xf numFmtId="9" fontId="0" fillId="3" borderId="13" xfId="0" applyNumberFormat="1" applyFill="1" applyBorder="1" applyAlignment="1" applyProtection="1">
      <alignment horizontal="left" vertical="top" wrapText="1"/>
      <protection locked="0"/>
    </xf>
    <xf numFmtId="9" fontId="0" fillId="3" borderId="14" xfId="0" applyNumberFormat="1" applyFill="1" applyBorder="1" applyAlignment="1" applyProtection="1">
      <alignment horizontal="left" vertical="top" wrapText="1"/>
      <protection locked="0"/>
    </xf>
    <xf numFmtId="0" fontId="2" fillId="0" borderId="16" xfId="0" applyFont="1" applyBorder="1" applyAlignment="1">
      <alignment horizontal="center" vertical="top"/>
    </xf>
    <xf numFmtId="0" fontId="2" fillId="0" borderId="17" xfId="0" applyFont="1" applyBorder="1" applyAlignment="1">
      <alignment horizontal="center" vertical="top"/>
    </xf>
    <xf numFmtId="0" fontId="0" fillId="0" borderId="2" xfId="0" applyBorder="1" applyAlignment="1">
      <alignment horizontal="left" vertical="top" wrapText="1"/>
    </xf>
    <xf numFmtId="0" fontId="1" fillId="15" borderId="8" xfId="0" applyFont="1" applyFill="1" applyBorder="1" applyAlignment="1">
      <alignment horizontal="left" vertical="top" wrapText="1"/>
    </xf>
    <xf numFmtId="0" fontId="8" fillId="15" borderId="9" xfId="0" applyFont="1" applyFill="1" applyBorder="1" applyAlignment="1">
      <alignment horizontal="left" vertical="top" wrapText="1"/>
    </xf>
    <xf numFmtId="0" fontId="0" fillId="8" borderId="23" xfId="0" applyFill="1" applyBorder="1" applyAlignment="1">
      <alignment horizontal="left" vertical="top"/>
    </xf>
    <xf numFmtId="0" fontId="0" fillId="8" borderId="7" xfId="0" applyFill="1" applyBorder="1" applyAlignment="1">
      <alignment horizontal="left" vertical="top"/>
    </xf>
    <xf numFmtId="0" fontId="0" fillId="7" borderId="23" xfId="0" applyFill="1" applyBorder="1" applyAlignment="1">
      <alignment horizontal="left" vertical="top"/>
    </xf>
    <xf numFmtId="0" fontId="0" fillId="7" borderId="7" xfId="0" applyFill="1" applyBorder="1" applyAlignment="1">
      <alignment horizontal="left" vertical="top"/>
    </xf>
    <xf numFmtId="0" fontId="0" fillId="0" borderId="23" xfId="0" applyBorder="1" applyAlignment="1">
      <alignment horizontal="left" vertical="top"/>
    </xf>
    <xf numFmtId="0" fontId="1" fillId="15" borderId="2" xfId="0" applyFont="1" applyFill="1" applyBorder="1" applyAlignment="1">
      <alignment horizontal="left" vertical="top" wrapText="1"/>
    </xf>
    <xf numFmtId="0" fontId="1" fillId="15" borderId="7"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0" xfId="0" applyFill="1"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41" xfId="0" applyBorder="1" applyAlignment="1">
      <alignment horizontal="left" vertical="top" wrapText="1"/>
    </xf>
    <xf numFmtId="0" fontId="12" fillId="0" borderId="58" xfId="0" applyFont="1" applyBorder="1" applyAlignment="1">
      <alignment horizontal="center" vertical="top"/>
    </xf>
    <xf numFmtId="0" fontId="12" fillId="0" borderId="43" xfId="0" applyFont="1" applyBorder="1" applyAlignment="1">
      <alignment horizontal="center" vertical="top"/>
    </xf>
    <xf numFmtId="0" fontId="12" fillId="0" borderId="59" xfId="0" applyFont="1" applyBorder="1" applyAlignment="1">
      <alignment horizontal="center" vertical="top"/>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0" fillId="4" borderId="2"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xf>
    <xf numFmtId="0" fontId="0" fillId="4" borderId="7" xfId="0" applyFill="1" applyBorder="1" applyAlignment="1">
      <alignment horizontal="left" vertical="top"/>
    </xf>
    <xf numFmtId="0" fontId="9" fillId="2" borderId="52" xfId="0" applyFont="1" applyFill="1" applyBorder="1" applyAlignment="1">
      <alignment horizontal="center" vertical="top"/>
    </xf>
    <xf numFmtId="0" fontId="9" fillId="2" borderId="14" xfId="0" applyFont="1" applyFill="1" applyBorder="1" applyAlignment="1">
      <alignment horizontal="center" vertical="top"/>
    </xf>
    <xf numFmtId="0" fontId="0" fillId="5" borderId="2" xfId="0" applyFill="1" applyBorder="1" applyAlignment="1">
      <alignment horizontal="left" vertical="top"/>
    </xf>
    <xf numFmtId="0" fontId="0" fillId="5" borderId="7" xfId="0" applyFill="1" applyBorder="1" applyAlignment="1">
      <alignment horizontal="left" vertical="top"/>
    </xf>
    <xf numFmtId="0" fontId="0" fillId="5" borderId="33" xfId="0" applyFill="1" applyBorder="1" applyAlignment="1">
      <alignment horizontal="left" vertical="top"/>
    </xf>
    <xf numFmtId="0" fontId="0" fillId="5" borderId="34" xfId="0" applyFill="1" applyBorder="1" applyAlignment="1">
      <alignment horizontal="left" vertical="top"/>
    </xf>
    <xf numFmtId="0" fontId="0" fillId="5" borderId="68" xfId="0" applyFill="1" applyBorder="1" applyAlignment="1">
      <alignment horizontal="left" vertical="top"/>
    </xf>
    <xf numFmtId="0" fontId="0" fillId="5" borderId="23" xfId="0" applyFill="1" applyBorder="1" applyAlignment="1">
      <alignment horizontal="left" vertical="top"/>
    </xf>
    <xf numFmtId="0" fontId="0" fillId="6" borderId="13" xfId="0" applyFill="1" applyBorder="1" applyAlignment="1">
      <alignment horizontal="left" vertical="top"/>
    </xf>
    <xf numFmtId="0" fontId="0" fillId="6" borderId="14" xfId="0" applyFill="1" applyBorder="1" applyAlignment="1">
      <alignment horizontal="left" vertical="top"/>
    </xf>
    <xf numFmtId="0" fontId="0" fillId="0" borderId="2" xfId="0" applyBorder="1" applyAlignment="1">
      <alignment horizontal="left" wrapText="1"/>
    </xf>
    <xf numFmtId="0" fontId="0" fillId="0" borderId="7" xfId="0" applyBorder="1" applyAlignment="1">
      <alignment horizontal="left" wrapText="1"/>
    </xf>
    <xf numFmtId="0" fontId="0" fillId="0" borderId="11" xfId="0" applyBorder="1" applyAlignment="1">
      <alignment horizontal="left" vertical="top"/>
    </xf>
    <xf numFmtId="0" fontId="0" fillId="0" borderId="0" xfId="0" applyBorder="1" applyAlignment="1">
      <alignment horizontal="left" vertical="top"/>
    </xf>
    <xf numFmtId="0" fontId="1" fillId="15" borderId="21" xfId="0" applyFont="1" applyFill="1" applyBorder="1" applyAlignment="1">
      <alignment horizontal="left" vertical="top" wrapText="1"/>
    </xf>
    <xf numFmtId="0" fontId="1" fillId="15" borderId="13" xfId="0" applyFont="1" applyFill="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3" xfId="0" applyBorder="1" applyAlignment="1">
      <alignment horizontal="left" vertical="top" wrapText="1"/>
    </xf>
    <xf numFmtId="0" fontId="0" fillId="0" borderId="2" xfId="0" applyFill="1" applyBorder="1" applyAlignment="1">
      <alignment horizontal="left" vertical="top" wrapText="1"/>
    </xf>
    <xf numFmtId="0" fontId="0" fillId="0" borderId="7" xfId="0" applyFill="1" applyBorder="1" applyAlignment="1">
      <alignment horizontal="left" vertical="top" wrapText="1"/>
    </xf>
    <xf numFmtId="9" fontId="0" fillId="3" borderId="13" xfId="0" applyNumberFormat="1" applyFill="1" applyBorder="1" applyAlignment="1" applyProtection="1">
      <alignment horizontal="left" vertical="top"/>
      <protection locked="0"/>
    </xf>
    <xf numFmtId="9" fontId="0" fillId="3" borderId="14" xfId="0" applyNumberFormat="1" applyFill="1" applyBorder="1" applyAlignment="1" applyProtection="1">
      <alignment horizontal="left" vertical="top"/>
      <protection locked="0"/>
    </xf>
    <xf numFmtId="0" fontId="0" fillId="0" borderId="30" xfId="0" applyBorder="1" applyAlignment="1">
      <alignment horizontal="left" vertical="top" wrapText="1"/>
    </xf>
    <xf numFmtId="0" fontId="0" fillId="13" borderId="8" xfId="0" applyFill="1" applyBorder="1" applyAlignment="1">
      <alignment horizontal="left" vertical="top" wrapText="1"/>
    </xf>
    <xf numFmtId="0" fontId="0" fillId="13" borderId="9" xfId="0" applyFill="1" applyBorder="1" applyAlignment="1">
      <alignment horizontal="left" vertical="top" wrapText="1"/>
    </xf>
    <xf numFmtId="0" fontId="0" fillId="12" borderId="13" xfId="0" applyFill="1" applyBorder="1" applyAlignment="1" applyProtection="1">
      <alignment horizontal="left" vertical="top" wrapText="1"/>
      <protection locked="0"/>
    </xf>
    <xf numFmtId="0" fontId="0" fillId="12" borderId="14" xfId="0" applyFill="1" applyBorder="1" applyAlignment="1" applyProtection="1">
      <alignment horizontal="left" vertical="top" wrapText="1"/>
      <protection locked="0"/>
    </xf>
    <xf numFmtId="0" fontId="9" fillId="2" borderId="39" xfId="0" applyFont="1" applyFill="1" applyBorder="1" applyAlignment="1">
      <alignment horizontal="center" vertical="top"/>
    </xf>
    <xf numFmtId="0" fontId="0" fillId="16" borderId="50" xfId="0" applyFill="1" applyBorder="1" applyAlignment="1">
      <alignment horizontal="left" vertical="top" wrapText="1"/>
    </xf>
    <xf numFmtId="0" fontId="0" fillId="16" borderId="40" xfId="0" applyFill="1" applyBorder="1" applyAlignment="1">
      <alignment horizontal="left" vertical="top" wrapText="1"/>
    </xf>
    <xf numFmtId="0" fontId="0" fillId="0" borderId="65" xfId="0" applyFill="1" applyBorder="1" applyAlignment="1">
      <alignment horizontal="center" vertical="top"/>
    </xf>
    <xf numFmtId="0" fontId="0" fillId="0" borderId="63" xfId="0" applyFill="1" applyBorder="1" applyAlignment="1">
      <alignment horizontal="center" vertical="top"/>
    </xf>
    <xf numFmtId="0" fontId="0" fillId="0" borderId="20" xfId="0" applyBorder="1" applyAlignment="1">
      <alignment horizontal="center" vertical="top"/>
    </xf>
    <xf numFmtId="0" fontId="0" fillId="0" borderId="14" xfId="0" applyBorder="1" applyAlignment="1">
      <alignment horizontal="left" vertical="top" wrapText="1"/>
    </xf>
    <xf numFmtId="0" fontId="0" fillId="0" borderId="9" xfId="0" applyBorder="1" applyAlignment="1">
      <alignment horizontal="center" vertical="top"/>
    </xf>
    <xf numFmtId="0" fontId="0" fillId="0" borderId="7"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5" xfId="0" applyFont="1" applyBorder="1" applyAlignment="1">
      <alignment horizontal="center" vertical="top"/>
    </xf>
    <xf numFmtId="2" fontId="2" fillId="0" borderId="7" xfId="1" applyNumberFormat="1" applyFont="1" applyBorder="1" applyAlignment="1">
      <alignment horizontal="center" vertical="top"/>
    </xf>
    <xf numFmtId="2" fontId="2" fillId="0" borderId="24" xfId="1" applyNumberFormat="1" applyFont="1" applyBorder="1" applyAlignment="1">
      <alignment horizontal="center" vertical="top"/>
    </xf>
    <xf numFmtId="0" fontId="0" fillId="0" borderId="14" xfId="0" applyBorder="1" applyAlignment="1">
      <alignment horizontal="center" vertical="top"/>
    </xf>
    <xf numFmtId="0" fontId="3" fillId="0" borderId="38" xfId="0" applyFont="1" applyBorder="1" applyAlignment="1">
      <alignment horizontal="center" vertical="top" wrapText="1"/>
    </xf>
    <xf numFmtId="0" fontId="3" fillId="0" borderId="0" xfId="0" applyFont="1" applyBorder="1" applyAlignment="1">
      <alignment horizontal="center" vertical="top" wrapText="1"/>
    </xf>
    <xf numFmtId="0" fontId="11" fillId="0" borderId="53" xfId="0" applyFont="1" applyBorder="1" applyAlignment="1">
      <alignment horizontal="center" vertical="top" wrapText="1"/>
    </xf>
    <xf numFmtId="0" fontId="11" fillId="0" borderId="55" xfId="0" applyFont="1" applyBorder="1" applyAlignment="1">
      <alignment horizontal="center" vertical="top" wrapText="1"/>
    </xf>
    <xf numFmtId="0" fontId="11" fillId="0" borderId="54" xfId="0" applyFont="1" applyBorder="1" applyAlignment="1">
      <alignment horizontal="center" vertical="top" wrapText="1"/>
    </xf>
    <xf numFmtId="0" fontId="11" fillId="0" borderId="58" xfId="0" applyFont="1" applyBorder="1" applyAlignment="1">
      <alignment horizontal="center" vertical="top" wrapText="1"/>
    </xf>
    <xf numFmtId="0" fontId="11" fillId="0" borderId="43" xfId="0" applyFont="1" applyBorder="1" applyAlignment="1">
      <alignment horizontal="center" vertical="top" wrapText="1"/>
    </xf>
    <xf numFmtId="0" fontId="11" fillId="0" borderId="59" xfId="0" applyFont="1" applyBorder="1" applyAlignment="1">
      <alignment horizontal="center" vertical="top" wrapText="1"/>
    </xf>
    <xf numFmtId="0" fontId="3" fillId="0" borderId="53" xfId="0" applyFont="1" applyBorder="1" applyAlignment="1">
      <alignment horizontal="center" vertical="top" wrapText="1"/>
    </xf>
    <xf numFmtId="0" fontId="3" fillId="0" borderId="55" xfId="0" applyFont="1" applyBorder="1" applyAlignment="1">
      <alignment horizontal="center" vertical="top" wrapText="1"/>
    </xf>
    <xf numFmtId="0" fontId="3" fillId="0" borderId="54" xfId="0" applyFont="1" applyBorder="1" applyAlignment="1">
      <alignment horizontal="center" vertical="top" wrapText="1"/>
    </xf>
    <xf numFmtId="0" fontId="3" fillId="0" borderId="62" xfId="0" applyFont="1" applyBorder="1" applyAlignment="1">
      <alignment horizontal="center" vertical="top"/>
    </xf>
    <xf numFmtId="0" fontId="3" fillId="0" borderId="45" xfId="0" applyFont="1" applyBorder="1" applyAlignment="1">
      <alignment horizontal="center" vertical="top"/>
    </xf>
    <xf numFmtId="0" fontId="3" fillId="0" borderId="49" xfId="0" applyFont="1" applyBorder="1" applyAlignment="1">
      <alignment horizontal="center" vertical="top"/>
    </xf>
  </cellXfs>
  <cellStyles count="2">
    <cellStyle name="Normal" xfId="0" builtinId="0"/>
    <cellStyle name="Percent" xfId="1" builtinId="5"/>
  </cellStyles>
  <dxfs count="45">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s>
  <tableStyles count="0" defaultTableStyle="TableStyleMedium2" defaultPivotStyle="PivotStyleLight16"/>
  <colors>
    <mruColors>
      <color rgb="FFCCFFFF"/>
      <color rgb="FF00CC00"/>
      <color rgb="FFFFFF00"/>
      <color rgb="FFFFE5FE"/>
      <color rgb="FFFFCCFF"/>
      <color rgb="FFDDDDDD"/>
      <color rgb="FFFFFFCC"/>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B3:B5" totalsRowShown="0">
  <autoFilter ref="B3:B5"/>
  <tableColumns count="1">
    <tableColumn id="1" name="Column1"/>
  </tableColumns>
  <tableStyleInfo name="TableStyleMedium2" showFirstColumn="0" showLastColumn="0" showRowStripes="1" showColumnStripes="0"/>
</table>
</file>

<file path=xl/tables/table10.xml><?xml version="1.0" encoding="utf-8"?>
<table xmlns="http://schemas.openxmlformats.org/spreadsheetml/2006/main" id="15" name="Table12141516" displayName="Table12141516" ref="E40:F44" totalsRowShown="0" headerRowBorderDxfId="32" tableBorderDxfId="31" totalsRowBorderDxfId="30">
  <autoFilter ref="E40:F44"/>
  <tableColumns count="2">
    <tableColumn id="1" name="Column18"/>
    <tableColumn id="2" name="Column19"/>
  </tableColumns>
  <tableStyleInfo name="TableStyleMedium2" showFirstColumn="0" showLastColumn="0" showRowStripes="1" showColumnStripes="0"/>
</table>
</file>

<file path=xl/tables/table11.xml><?xml version="1.0" encoding="utf-8"?>
<table xmlns="http://schemas.openxmlformats.org/spreadsheetml/2006/main" id="16" name="Table1214151617" displayName="Table1214151617" ref="E46:F50" totalsRowShown="0" headerRowBorderDxfId="29" tableBorderDxfId="28" totalsRowBorderDxfId="27">
  <autoFilter ref="E46:F50"/>
  <tableColumns count="2">
    <tableColumn id="1" name="Column20"/>
    <tableColumn id="2" name="Column21"/>
  </tableColumns>
  <tableStyleInfo name="TableStyleMedium2" showFirstColumn="0" showLastColumn="0" showRowStripes="1" showColumnStripes="0"/>
</table>
</file>

<file path=xl/tables/table12.xml><?xml version="1.0" encoding="utf-8"?>
<table xmlns="http://schemas.openxmlformats.org/spreadsheetml/2006/main" id="17" name="Table718" displayName="Table718" ref="H33:I36" totalsRowShown="0">
  <autoFilter ref="H33:I36"/>
  <tableColumns count="2">
    <tableColumn id="1" name="Column22"/>
    <tableColumn id="2" name="Column23"/>
  </tableColumns>
  <tableStyleInfo name="TableStyleMedium2" showFirstColumn="0" showLastColumn="0" showRowStripes="1" showColumnStripes="0"/>
</table>
</file>

<file path=xl/tables/table13.xml><?xml version="1.0" encoding="utf-8"?>
<table xmlns="http://schemas.openxmlformats.org/spreadsheetml/2006/main" id="18" name="Table121415161719" displayName="Table121415161719" ref="E52:F56" totalsRowShown="0" headerRowBorderDxfId="26" tableBorderDxfId="25" totalsRowBorderDxfId="24">
  <autoFilter ref="E52:F56"/>
  <tableColumns count="2">
    <tableColumn id="1" name="Column24"/>
    <tableColumn id="2" name="Column25"/>
  </tableColumns>
  <tableStyleInfo name="TableStyleMedium2" showFirstColumn="0" showLastColumn="0" showRowStripes="1" showColumnStripes="0"/>
</table>
</file>

<file path=xl/tables/table14.xml><?xml version="1.0" encoding="utf-8"?>
<table xmlns="http://schemas.openxmlformats.org/spreadsheetml/2006/main" id="19" name="Table12141516171920" displayName="Table12141516171920" ref="E58:F62" totalsRowShown="0" headerRowBorderDxfId="23" tableBorderDxfId="22" totalsRowBorderDxfId="21">
  <autoFilter ref="E58:F62"/>
  <tableColumns count="2">
    <tableColumn id="1" name="Column26"/>
    <tableColumn id="2" name="Column27"/>
  </tableColumns>
  <tableStyleInfo name="TableStyleMedium2" showFirstColumn="0" showLastColumn="0" showRowStripes="1" showColumnStripes="0"/>
</table>
</file>

<file path=xl/tables/table15.xml><?xml version="1.0" encoding="utf-8"?>
<table xmlns="http://schemas.openxmlformats.org/spreadsheetml/2006/main" id="20" name="Table621" displayName="Table621" ref="H39:I42" totalsRowShown="0">
  <autoFilter ref="H39:I42"/>
  <tableColumns count="2">
    <tableColumn id="1" name="Column28"/>
    <tableColumn id="2" name="Column29"/>
  </tableColumns>
  <tableStyleInfo name="TableStyleMedium2" showFirstColumn="0" showLastColumn="0" showRowStripes="1" showColumnStripes="0"/>
</table>
</file>

<file path=xl/tables/table16.xml><?xml version="1.0" encoding="utf-8"?>
<table xmlns="http://schemas.openxmlformats.org/spreadsheetml/2006/main" id="21" name="Table1214151617192022" displayName="Table1214151617192022" ref="E64:F68" totalsRowShown="0" headerRowBorderDxfId="20" tableBorderDxfId="19" totalsRowBorderDxfId="18">
  <autoFilter ref="E64:F68"/>
  <tableColumns count="2">
    <tableColumn id="1" name="Column30"/>
    <tableColumn id="2" name="Column31"/>
  </tableColumns>
  <tableStyleInfo name="TableStyleMedium2" showFirstColumn="0" showLastColumn="0" showRowStripes="1" showColumnStripes="0"/>
</table>
</file>

<file path=xl/tables/table17.xml><?xml version="1.0" encoding="utf-8"?>
<table xmlns="http://schemas.openxmlformats.org/spreadsheetml/2006/main" id="23" name="Table121415161719202224" displayName="Table121415161719202224" ref="E70:F74" totalsRowShown="0" headerRowBorderDxfId="17" tableBorderDxfId="16" totalsRowBorderDxfId="15">
  <autoFilter ref="E70:F74"/>
  <tableColumns count="2">
    <tableColumn id="1" name="Column32"/>
    <tableColumn id="2" name="Column33"/>
  </tableColumns>
  <tableStyleInfo name="TableStyleMedium2" showFirstColumn="0" showLastColumn="0" showRowStripes="1" showColumnStripes="0"/>
</table>
</file>

<file path=xl/tables/table18.xml><?xml version="1.0" encoding="utf-8"?>
<table xmlns="http://schemas.openxmlformats.org/spreadsheetml/2006/main" id="24" name="Table12141516171920222425" displayName="Table12141516171920222425" ref="K20:L24" totalsRowShown="0" headerRowBorderDxfId="14" tableBorderDxfId="13" totalsRowBorderDxfId="12">
  <autoFilter ref="K20:L24"/>
  <tableColumns count="2">
    <tableColumn id="1" name="Column32"/>
    <tableColumn id="2" name="Column33"/>
  </tableColumns>
  <tableStyleInfo name="TableStyleMedium2" showFirstColumn="0" showLastColumn="0" showRowStripes="1" showColumnStripes="0"/>
</table>
</file>

<file path=xl/tables/table19.xml><?xml version="1.0" encoding="utf-8"?>
<table xmlns="http://schemas.openxmlformats.org/spreadsheetml/2006/main" id="25" name="Table1214151617192022242526" displayName="Table1214151617192022242526" ref="K27:L31" totalsRowShown="0" headerRowBorderDxfId="11" tableBorderDxfId="10" totalsRowBorderDxfId="9">
  <autoFilter ref="K27:L31"/>
  <tableColumns count="2">
    <tableColumn id="1" name="Column32"/>
    <tableColumn id="2" name="Column33"/>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J3:K6" totalsRowShown="0">
  <autoFilter ref="J3:K6"/>
  <tableColumns count="2">
    <tableColumn id="1" name="Column2"/>
    <tableColumn id="2" name="Column3"/>
  </tableColumns>
  <tableStyleInfo name="TableStyleMedium2" showFirstColumn="0" showLastColumn="0" showRowStripes="1" showColumnStripes="0"/>
</table>
</file>

<file path=xl/tables/table20.xml><?xml version="1.0" encoding="utf-8"?>
<table xmlns="http://schemas.openxmlformats.org/spreadsheetml/2006/main" id="2" name="Table12141516171920222425263" displayName="Table12141516171920222425263" ref="K38:L42" totalsRowShown="0" headerRowBorderDxfId="8" tableBorderDxfId="7" totalsRowBorderDxfId="6">
  <autoFilter ref="K38:L42"/>
  <tableColumns count="2">
    <tableColumn id="1" name="Column32"/>
    <tableColumn id="2" name="Column33"/>
  </tableColumns>
  <tableStyleInfo name="TableStyleMedium2" showFirstColumn="0" showLastColumn="0" showRowStripes="1" showColumnStripes="0"/>
</table>
</file>

<file path=xl/tables/table21.xml><?xml version="1.0" encoding="utf-8"?>
<table xmlns="http://schemas.openxmlformats.org/spreadsheetml/2006/main" id="8" name="Table121415161719202224252639" displayName="Table121415161719202224252639" ref="K44:L48" totalsRowShown="0" headerRowBorderDxfId="5" tableBorderDxfId="4" totalsRowBorderDxfId="3">
  <autoFilter ref="K44:L48"/>
  <tableColumns count="2">
    <tableColumn id="1" name="Column32"/>
    <tableColumn id="2" name="Column33"/>
  </tableColumns>
  <tableStyleInfo name="TableStyleMedium2" showFirstColumn="0" showLastColumn="0" showRowStripes="1" showColumnStripes="0"/>
</table>
</file>

<file path=xl/tables/table22.xml><?xml version="1.0" encoding="utf-8"?>
<table xmlns="http://schemas.openxmlformats.org/spreadsheetml/2006/main" id="9" name="Table62110" displayName="Table62110" ref="H44:I47" totalsRowShown="0">
  <autoFilter ref="H44:I47"/>
  <tableColumns count="2">
    <tableColumn id="1" name="Column28"/>
    <tableColumn id="2" name="Column29"/>
  </tableColumns>
  <tableStyleInfo name="TableStyleMedium2" showFirstColumn="0" showLastColumn="0" showRowStripes="1" showColumnStripes="0"/>
</table>
</file>

<file path=xl/tables/table23.xml><?xml version="1.0" encoding="utf-8"?>
<table xmlns="http://schemas.openxmlformats.org/spreadsheetml/2006/main" id="10" name="Table1214151617192022242526311" displayName="Table1214151617192022242526311" ref="K51:L55" totalsRowShown="0" headerRowBorderDxfId="2" tableBorderDxfId="1" totalsRowBorderDxfId="0">
  <autoFilter ref="K51:L55"/>
  <tableColumns count="2">
    <tableColumn id="1" name="Column32"/>
    <tableColumn id="2" name="Column33"/>
  </tableColumns>
  <tableStyleInfo name="TableStyleMedium2" showFirstColumn="0" showLastColumn="0" showRowStripes="1" showColumnStripes="0"/>
</table>
</file>

<file path=xl/tables/table24.xml><?xml version="1.0" encoding="utf-8"?>
<table xmlns="http://schemas.openxmlformats.org/spreadsheetml/2006/main" id="11" name="Table112" displayName="Table112" ref="B7:B9" totalsRowShown="0">
  <autoFilter ref="B7:B9"/>
  <tableColumns count="1">
    <tableColumn id="1" name="Column1"/>
  </tableColumns>
  <tableStyleInfo name="TableStyleMedium2" showFirstColumn="0" showLastColumn="0" showRowStripes="1" showColumnStripes="0"/>
</table>
</file>

<file path=xl/tables/table25.xml><?xml version="1.0" encoding="utf-8"?>
<table xmlns="http://schemas.openxmlformats.org/spreadsheetml/2006/main" id="22" name="Table11223" displayName="Table11223" ref="B11:B16" totalsRowShown="0">
  <autoFilter ref="B11:B16"/>
  <tableColumns count="1">
    <tableColumn id="1" name="Column1"/>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E4:F8" totalsRowShown="0">
  <autoFilter ref="E4:F8"/>
  <tableColumns count="2">
    <tableColumn id="1" name="Column4"/>
    <tableColumn id="2" name="Column5"/>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E13:F17" totalsRowShown="0" headerRowBorderDxfId="44" tableBorderDxfId="43" totalsRowBorderDxfId="42">
  <autoFilter ref="E13:F17"/>
  <tableColumns count="2">
    <tableColumn id="1" name="Column6"/>
    <tableColumn id="2" name="Column7"/>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H20:I23" totalsRowShown="0">
  <autoFilter ref="H20:I23"/>
  <tableColumns count="2">
    <tableColumn id="1" name="Column8"/>
    <tableColumn id="2" name="Column9"/>
  </tableColumns>
  <tableStyleInfo name="TableStyleMedium2" showFirstColumn="0" showLastColumn="0" showRowStripes="1" showColumnStripes="0"/>
</table>
</file>

<file path=xl/tables/table6.xml><?xml version="1.0" encoding="utf-8"?>
<table xmlns="http://schemas.openxmlformats.org/spreadsheetml/2006/main" id="7" name="Table7" displayName="Table7" ref="H27:I30" totalsRowShown="0">
  <autoFilter ref="H27:I30"/>
  <tableColumns count="2">
    <tableColumn id="1" name="Column10"/>
    <tableColumn id="2" name="Column11"/>
  </tableColumns>
  <tableStyleInfo name="TableStyleMedium2" showFirstColumn="0" showLastColumn="0" showRowStripes="1" showColumnStripes="0"/>
</table>
</file>

<file path=xl/tables/table7.xml><?xml version="1.0" encoding="utf-8"?>
<table xmlns="http://schemas.openxmlformats.org/spreadsheetml/2006/main" id="12" name="Table12" displayName="Table12" ref="E21:F25" totalsRowShown="0" headerRowBorderDxfId="41" tableBorderDxfId="40" totalsRowBorderDxfId="39">
  <autoFilter ref="E21:F25"/>
  <tableColumns count="2">
    <tableColumn id="1" name="Column12"/>
    <tableColumn id="2" name="Column13"/>
  </tableColumns>
  <tableStyleInfo name="TableStyleMedium2" showFirstColumn="0" showLastColumn="0" showRowStripes="1" showColumnStripes="0"/>
</table>
</file>

<file path=xl/tables/table8.xml><?xml version="1.0" encoding="utf-8"?>
<table xmlns="http://schemas.openxmlformats.org/spreadsheetml/2006/main" id="13" name="Table1214" displayName="Table1214" ref="E28:F32" totalsRowShown="0" headerRowBorderDxfId="38" tableBorderDxfId="37" totalsRowBorderDxfId="36">
  <autoFilter ref="E28:F32"/>
  <tableColumns count="2">
    <tableColumn id="1" name="Column14"/>
    <tableColumn id="2" name="Column15"/>
  </tableColumns>
  <tableStyleInfo name="TableStyleMedium2" showFirstColumn="0" showLastColumn="0" showRowStripes="1" showColumnStripes="0"/>
</table>
</file>

<file path=xl/tables/table9.xml><?xml version="1.0" encoding="utf-8"?>
<table xmlns="http://schemas.openxmlformats.org/spreadsheetml/2006/main" id="14" name="Table121415" displayName="Table121415" ref="E34:F38" totalsRowShown="0" headerRowBorderDxfId="35" tableBorderDxfId="34" totalsRowBorderDxfId="33">
  <autoFilter ref="E34:F38"/>
  <tableColumns count="2">
    <tableColumn id="1" name="Column16"/>
    <tableColumn id="2" name="Column1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tabSelected="1" workbookViewId="0">
      <selection activeCell="B12" sqref="B12:I12"/>
    </sheetView>
  </sheetViews>
  <sheetFormatPr defaultRowHeight="15" x14ac:dyDescent="0.25"/>
  <cols>
    <col min="1" max="1" width="9.140625" style="3"/>
    <col min="2" max="2" width="10.85546875" style="1" customWidth="1"/>
    <col min="3" max="8" width="9.140625" style="1"/>
    <col min="9" max="9" width="25.42578125" style="1" customWidth="1"/>
    <col min="10" max="10" width="11.28515625" style="7" bestFit="1" customWidth="1"/>
    <col min="11" max="11" width="13.85546875" style="1" customWidth="1"/>
    <col min="12" max="13" width="9.140625" style="1"/>
    <col min="14" max="14" width="35.7109375" style="1" customWidth="1"/>
    <col min="15" max="15" width="9.140625" style="1"/>
    <col min="16" max="16" width="36.42578125" style="1" customWidth="1"/>
    <col min="17" max="17" width="18.140625" style="1" customWidth="1"/>
    <col min="18" max="16384" width="9.140625" style="1"/>
  </cols>
  <sheetData>
    <row r="1" spans="1:14" ht="27" thickTop="1" x14ac:dyDescent="0.25">
      <c r="A1" s="217" t="s">
        <v>193</v>
      </c>
      <c r="B1" s="218"/>
      <c r="C1" s="218"/>
      <c r="D1" s="218"/>
      <c r="E1" s="218"/>
      <c r="F1" s="218"/>
      <c r="G1" s="218"/>
      <c r="H1" s="218"/>
      <c r="I1" s="218"/>
      <c r="J1" s="218"/>
      <c r="K1" s="219"/>
    </row>
    <row r="2" spans="1:14" ht="15" customHeight="1" thickBot="1" x14ac:dyDescent="0.3">
      <c r="A2" s="272" t="s">
        <v>191</v>
      </c>
      <c r="B2" s="273"/>
      <c r="C2" s="273"/>
      <c r="D2" s="273"/>
      <c r="E2" s="273"/>
      <c r="F2" s="273"/>
      <c r="G2" s="273"/>
      <c r="H2" s="273"/>
      <c r="I2" s="273"/>
      <c r="J2" s="273"/>
      <c r="K2" s="101"/>
    </row>
    <row r="3" spans="1:14" ht="18.75" customHeight="1" thickTop="1" thickBot="1" x14ac:dyDescent="0.3">
      <c r="A3" s="277" t="s">
        <v>192</v>
      </c>
      <c r="B3" s="278"/>
      <c r="C3" s="278"/>
      <c r="D3" s="278"/>
      <c r="E3" s="279"/>
      <c r="F3" s="280"/>
      <c r="G3" s="281"/>
      <c r="H3" s="281"/>
      <c r="I3" s="281"/>
      <c r="J3" s="281"/>
      <c r="K3" s="282"/>
    </row>
    <row r="4" spans="1:14" ht="18.75" customHeight="1" thickTop="1" thickBot="1" x14ac:dyDescent="0.3">
      <c r="A4" s="274" t="s">
        <v>198</v>
      </c>
      <c r="B4" s="275"/>
      <c r="C4" s="275"/>
      <c r="D4" s="275"/>
      <c r="E4" s="276"/>
      <c r="F4" s="283"/>
      <c r="G4" s="284"/>
      <c r="H4" s="284"/>
      <c r="I4" s="284"/>
      <c r="J4" s="284"/>
      <c r="K4" s="285"/>
    </row>
    <row r="5" spans="1:14" ht="19.5" thickTop="1" x14ac:dyDescent="0.25">
      <c r="A5" s="99"/>
      <c r="B5" s="99"/>
      <c r="E5" s="99"/>
      <c r="F5" s="100"/>
      <c r="G5" s="100"/>
      <c r="H5" s="100"/>
      <c r="I5" s="100"/>
      <c r="J5" s="100"/>
      <c r="K5" s="100"/>
      <c r="L5" s="8"/>
    </row>
    <row r="6" spans="1:14" ht="19.5" thickBot="1" x14ac:dyDescent="0.3">
      <c r="A6" s="99"/>
      <c r="B6" s="99"/>
      <c r="E6" s="99"/>
      <c r="F6" s="100"/>
      <c r="G6" s="100"/>
      <c r="H6" s="100"/>
      <c r="I6" s="100"/>
      <c r="J6" s="100"/>
      <c r="K6" s="100"/>
      <c r="L6" s="8"/>
    </row>
    <row r="7" spans="1:14" ht="39" customHeight="1" thickTop="1" thickBot="1" x14ac:dyDescent="0.3">
      <c r="A7" s="102" t="s">
        <v>0</v>
      </c>
      <c r="B7" s="220" t="s">
        <v>1</v>
      </c>
      <c r="C7" s="221"/>
      <c r="D7" s="221"/>
      <c r="E7" s="221"/>
      <c r="F7" s="221"/>
      <c r="G7" s="221"/>
      <c r="H7" s="221"/>
      <c r="I7" s="222"/>
      <c r="J7" s="103" t="s">
        <v>194</v>
      </c>
      <c r="K7" s="104" t="s">
        <v>2</v>
      </c>
    </row>
    <row r="8" spans="1:14" ht="19.5" thickTop="1" x14ac:dyDescent="0.25">
      <c r="A8" s="227" t="s">
        <v>3</v>
      </c>
      <c r="B8" s="228"/>
      <c r="C8" s="228"/>
      <c r="D8" s="228"/>
      <c r="E8" s="228"/>
      <c r="F8" s="228"/>
      <c r="G8" s="228"/>
      <c r="H8" s="228"/>
      <c r="I8" s="228"/>
      <c r="J8" s="118">
        <f>J9+J14+J19+J23</f>
        <v>16</v>
      </c>
      <c r="K8" s="118">
        <f>(K9+K14+K19+K23)</f>
        <v>7</v>
      </c>
    </row>
    <row r="9" spans="1:14" x14ac:dyDescent="0.25">
      <c r="A9" s="20">
        <v>1</v>
      </c>
      <c r="B9" s="223" t="s">
        <v>4</v>
      </c>
      <c r="C9" s="223"/>
      <c r="D9" s="223"/>
      <c r="E9" s="223"/>
      <c r="F9" s="223"/>
      <c r="G9" s="223"/>
      <c r="H9" s="223"/>
      <c r="I9" s="224"/>
      <c r="J9" s="127">
        <f>SUM(J10:J12)</f>
        <v>6</v>
      </c>
      <c r="K9" s="117">
        <f>K10+K11+K12</f>
        <v>4</v>
      </c>
    </row>
    <row r="10" spans="1:14" x14ac:dyDescent="0.25">
      <c r="A10" s="10"/>
      <c r="B10" s="237" t="s">
        <v>34</v>
      </c>
      <c r="C10" s="237"/>
      <c r="D10" s="237"/>
      <c r="E10" s="237"/>
      <c r="F10" s="237"/>
      <c r="G10" s="237"/>
      <c r="H10" s="237"/>
      <c r="I10" s="238"/>
      <c r="J10" s="128">
        <v>2</v>
      </c>
      <c r="K10" s="146">
        <v>0</v>
      </c>
    </row>
    <row r="11" spans="1:14" ht="15.75" thickBot="1" x14ac:dyDescent="0.3">
      <c r="A11" s="10"/>
      <c r="B11" s="202" t="s">
        <v>80</v>
      </c>
      <c r="C11" s="202"/>
      <c r="D11" s="202"/>
      <c r="E11" s="202"/>
      <c r="F11" s="202"/>
      <c r="G11" s="202"/>
      <c r="H11" s="202"/>
      <c r="I11" s="171"/>
      <c r="J11" s="128">
        <v>2</v>
      </c>
      <c r="K11" s="146">
        <v>2</v>
      </c>
    </row>
    <row r="12" spans="1:14" ht="18.75" x14ac:dyDescent="0.25">
      <c r="A12" s="10"/>
      <c r="B12" s="202" t="s">
        <v>35</v>
      </c>
      <c r="C12" s="202"/>
      <c r="D12" s="202"/>
      <c r="E12" s="202"/>
      <c r="F12" s="202"/>
      <c r="G12" s="202"/>
      <c r="H12" s="202"/>
      <c r="I12" s="171"/>
      <c r="J12" s="129">
        <v>2</v>
      </c>
      <c r="K12" s="146">
        <v>2</v>
      </c>
      <c r="M12" s="200" t="s">
        <v>76</v>
      </c>
      <c r="N12" s="201"/>
    </row>
    <row r="13" spans="1:14" x14ac:dyDescent="0.25">
      <c r="A13" s="14"/>
      <c r="B13" s="15"/>
      <c r="C13" s="15"/>
      <c r="D13" s="15"/>
      <c r="E13" s="15"/>
      <c r="F13" s="15"/>
      <c r="G13" s="15"/>
      <c r="H13" s="15"/>
      <c r="I13" s="15"/>
      <c r="J13" s="129"/>
      <c r="K13" s="110"/>
      <c r="M13" s="9"/>
      <c r="N13" s="44" t="s">
        <v>77</v>
      </c>
    </row>
    <row r="14" spans="1:14" x14ac:dyDescent="0.25">
      <c r="A14" s="20">
        <v>2</v>
      </c>
      <c r="B14" s="223" t="s">
        <v>5</v>
      </c>
      <c r="C14" s="223"/>
      <c r="D14" s="223"/>
      <c r="E14" s="223"/>
      <c r="F14" s="223"/>
      <c r="G14" s="223"/>
      <c r="H14" s="223"/>
      <c r="I14" s="224"/>
      <c r="J14" s="127">
        <f>J15+J17</f>
        <v>4</v>
      </c>
      <c r="K14" s="117">
        <f>K15+K17</f>
        <v>1</v>
      </c>
      <c r="M14" s="12"/>
      <c r="N14" s="44" t="s">
        <v>78</v>
      </c>
    </row>
    <row r="15" spans="1:14" ht="15" customHeight="1" x14ac:dyDescent="0.25">
      <c r="A15" s="28"/>
      <c r="B15" s="243" t="s">
        <v>38</v>
      </c>
      <c r="C15" s="243"/>
      <c r="D15" s="243"/>
      <c r="E15" s="243"/>
      <c r="F15" s="243"/>
      <c r="G15" s="243"/>
      <c r="H15" s="243"/>
      <c r="I15" s="215"/>
      <c r="J15" s="157">
        <v>2</v>
      </c>
      <c r="K15" s="159">
        <f>VLOOKUP(B16,Table3[],2,FALSE)</f>
        <v>1</v>
      </c>
      <c r="M15" s="13"/>
      <c r="N15" s="44" t="s">
        <v>79</v>
      </c>
    </row>
    <row r="16" spans="1:14" x14ac:dyDescent="0.25">
      <c r="A16" s="31"/>
      <c r="B16" s="198" t="s">
        <v>82</v>
      </c>
      <c r="C16" s="199"/>
      <c r="D16" s="199"/>
      <c r="E16" s="199"/>
      <c r="F16" s="199"/>
      <c r="G16" s="199"/>
      <c r="H16" s="199"/>
      <c r="I16" s="199"/>
      <c r="J16" s="158"/>
      <c r="K16" s="173"/>
      <c r="M16" s="21"/>
      <c r="N16" s="44" t="s">
        <v>85</v>
      </c>
    </row>
    <row r="17" spans="1:14" ht="15.75" customHeight="1" x14ac:dyDescent="0.25">
      <c r="A17" s="29"/>
      <c r="B17" s="244" t="s">
        <v>36</v>
      </c>
      <c r="C17" s="244"/>
      <c r="D17" s="244"/>
      <c r="E17" s="244"/>
      <c r="F17" s="244"/>
      <c r="G17" s="244"/>
      <c r="H17" s="244"/>
      <c r="I17" s="245"/>
      <c r="J17" s="129">
        <v>2</v>
      </c>
      <c r="K17" s="147">
        <v>0</v>
      </c>
      <c r="M17" s="94"/>
      <c r="N17" s="44" t="s">
        <v>88</v>
      </c>
    </row>
    <row r="18" spans="1:14" x14ac:dyDescent="0.25">
      <c r="A18" s="14"/>
      <c r="B18" s="16"/>
      <c r="C18" s="16"/>
      <c r="D18" s="16"/>
      <c r="E18" s="16"/>
      <c r="F18" s="16"/>
      <c r="G18" s="16"/>
      <c r="H18" s="16"/>
      <c r="I18" s="16"/>
      <c r="J18" s="129"/>
      <c r="K18" s="110"/>
      <c r="M18" s="42"/>
      <c r="N18" s="44" t="s">
        <v>101</v>
      </c>
    </row>
    <row r="19" spans="1:14" ht="15.75" customHeight="1" thickBot="1" x14ac:dyDescent="0.3">
      <c r="A19" s="20">
        <v>3</v>
      </c>
      <c r="B19" s="225" t="s">
        <v>6</v>
      </c>
      <c r="C19" s="225"/>
      <c r="D19" s="225"/>
      <c r="E19" s="225"/>
      <c r="F19" s="225"/>
      <c r="G19" s="225"/>
      <c r="H19" s="225"/>
      <c r="I19" s="226"/>
      <c r="J19" s="127">
        <f>J20+J21</f>
        <v>4</v>
      </c>
      <c r="K19" s="117">
        <f>K20+K21</f>
        <v>2</v>
      </c>
      <c r="M19" s="145"/>
      <c r="N19" s="45" t="s">
        <v>107</v>
      </c>
    </row>
    <row r="20" spans="1:14" ht="15.75" customHeight="1" x14ac:dyDescent="0.25">
      <c r="A20" s="32"/>
      <c r="B20" s="246" t="s">
        <v>37</v>
      </c>
      <c r="C20" s="246"/>
      <c r="D20" s="246"/>
      <c r="E20" s="246"/>
      <c r="F20" s="246"/>
      <c r="G20" s="246"/>
      <c r="H20" s="246"/>
      <c r="I20" s="247"/>
      <c r="J20" s="129">
        <v>2</v>
      </c>
      <c r="K20" s="146">
        <v>0</v>
      </c>
    </row>
    <row r="21" spans="1:14" x14ac:dyDescent="0.25">
      <c r="A21" s="10"/>
      <c r="B21" s="202" t="s">
        <v>39</v>
      </c>
      <c r="C21" s="202"/>
      <c r="D21" s="202"/>
      <c r="E21" s="202"/>
      <c r="F21" s="202"/>
      <c r="G21" s="202"/>
      <c r="H21" s="202"/>
      <c r="I21" s="171"/>
      <c r="J21" s="130">
        <v>2</v>
      </c>
      <c r="K21" s="146">
        <v>2</v>
      </c>
    </row>
    <row r="22" spans="1:14" x14ac:dyDescent="0.25">
      <c r="A22" s="14"/>
      <c r="B22" s="17"/>
      <c r="C22" s="17"/>
      <c r="D22" s="17"/>
      <c r="E22" s="17"/>
      <c r="F22" s="17"/>
      <c r="G22" s="17"/>
      <c r="H22" s="17"/>
      <c r="I22" s="17"/>
      <c r="J22" s="129"/>
      <c r="K22" s="112"/>
    </row>
    <row r="23" spans="1:14" x14ac:dyDescent="0.25">
      <c r="A23" s="20">
        <v>4</v>
      </c>
      <c r="B23" s="225" t="s">
        <v>7</v>
      </c>
      <c r="C23" s="225"/>
      <c r="D23" s="225"/>
      <c r="E23" s="225"/>
      <c r="F23" s="225"/>
      <c r="G23" s="225"/>
      <c r="H23" s="225"/>
      <c r="I23" s="226"/>
      <c r="J23" s="127">
        <f>J24</f>
        <v>2</v>
      </c>
      <c r="K23" s="117">
        <f>K24</f>
        <v>0</v>
      </c>
    </row>
    <row r="24" spans="1:14" x14ac:dyDescent="0.25">
      <c r="A24" s="10"/>
      <c r="B24" s="202" t="s">
        <v>40</v>
      </c>
      <c r="C24" s="202"/>
      <c r="D24" s="202"/>
      <c r="E24" s="202"/>
      <c r="F24" s="202"/>
      <c r="G24" s="202"/>
      <c r="H24" s="202"/>
      <c r="I24" s="171"/>
      <c r="J24" s="130">
        <v>2</v>
      </c>
      <c r="K24" s="146">
        <v>0</v>
      </c>
    </row>
    <row r="25" spans="1:14" ht="15.75" thickBot="1" x14ac:dyDescent="0.3">
      <c r="A25" s="14"/>
      <c r="B25" s="30"/>
      <c r="C25" s="30"/>
      <c r="D25" s="30"/>
      <c r="E25" s="37"/>
      <c r="F25" s="30"/>
      <c r="G25" s="30"/>
      <c r="H25" s="37"/>
      <c r="I25" s="126"/>
      <c r="J25" s="126"/>
      <c r="K25" s="69"/>
    </row>
    <row r="26" spans="1:14" ht="19.5" thickTop="1" x14ac:dyDescent="0.25">
      <c r="A26" s="184" t="s">
        <v>8</v>
      </c>
      <c r="B26" s="178"/>
      <c r="C26" s="178"/>
      <c r="D26" s="178"/>
      <c r="E26" s="178"/>
      <c r="F26" s="178"/>
      <c r="G26" s="178"/>
      <c r="H26" s="178"/>
      <c r="I26" s="178"/>
      <c r="J26" s="105">
        <v>20</v>
      </c>
      <c r="K26" s="118">
        <f>K27+K35+K47</f>
        <v>8</v>
      </c>
    </row>
    <row r="27" spans="1:14" x14ac:dyDescent="0.25">
      <c r="A27" s="18">
        <v>5</v>
      </c>
      <c r="B27" s="229" t="s">
        <v>9</v>
      </c>
      <c r="C27" s="229"/>
      <c r="D27" s="229"/>
      <c r="E27" s="229"/>
      <c r="F27" s="229"/>
      <c r="G27" s="229"/>
      <c r="H27" s="229"/>
      <c r="I27" s="230"/>
      <c r="J27" s="116">
        <v>8</v>
      </c>
      <c r="K27" s="116">
        <f>K29+K32</f>
        <v>4</v>
      </c>
    </row>
    <row r="28" spans="1:14" ht="31.5" customHeight="1" x14ac:dyDescent="0.25">
      <c r="A28" s="33"/>
      <c r="B28" s="203" t="s">
        <v>90</v>
      </c>
      <c r="C28" s="204"/>
      <c r="D28" s="204"/>
      <c r="E28" s="204"/>
      <c r="F28" s="204"/>
      <c r="G28" s="204"/>
      <c r="H28" s="204"/>
      <c r="I28" s="204"/>
      <c r="J28" s="122" t="s">
        <v>87</v>
      </c>
      <c r="K28" s="114" t="s">
        <v>87</v>
      </c>
    </row>
    <row r="29" spans="1:14" x14ac:dyDescent="0.25">
      <c r="A29" s="14"/>
      <c r="B29" s="164" t="s">
        <v>102</v>
      </c>
      <c r="C29" s="165"/>
      <c r="D29" s="165"/>
      <c r="E29" s="165"/>
      <c r="F29" s="165"/>
      <c r="G29" s="165"/>
      <c r="H29" s="165"/>
      <c r="I29" s="165"/>
      <c r="J29" s="157">
        <v>4</v>
      </c>
      <c r="K29" s="196">
        <f>VLOOKUP(B30,Sheet2!E14:F17,2,FALSE)</f>
        <v>0</v>
      </c>
    </row>
    <row r="30" spans="1:14" x14ac:dyDescent="0.25">
      <c r="A30" s="34"/>
      <c r="B30" s="194" t="s">
        <v>100</v>
      </c>
      <c r="C30" s="195"/>
      <c r="D30" s="195"/>
      <c r="E30" s="195"/>
      <c r="F30" s="195"/>
      <c r="G30" s="195"/>
      <c r="H30" s="195"/>
      <c r="I30" s="195"/>
      <c r="J30" s="158"/>
      <c r="K30" s="197"/>
    </row>
    <row r="31" spans="1:14" ht="30" customHeight="1" x14ac:dyDescent="0.25">
      <c r="A31" s="34"/>
      <c r="B31" s="203" t="s">
        <v>89</v>
      </c>
      <c r="C31" s="204"/>
      <c r="D31" s="204"/>
      <c r="E31" s="204"/>
      <c r="F31" s="204"/>
      <c r="G31" s="204"/>
      <c r="H31" s="204"/>
      <c r="I31" s="204"/>
      <c r="J31" s="122" t="s">
        <v>87</v>
      </c>
      <c r="K31" s="123" t="s">
        <v>87</v>
      </c>
    </row>
    <row r="32" spans="1:14" x14ac:dyDescent="0.25">
      <c r="A32" s="192"/>
      <c r="B32" s="239" t="s">
        <v>91</v>
      </c>
      <c r="C32" s="240"/>
      <c r="D32" s="240"/>
      <c r="E32" s="240"/>
      <c r="F32" s="240"/>
      <c r="G32" s="240"/>
      <c r="H32" s="240"/>
      <c r="I32" s="240"/>
      <c r="J32" s="157">
        <v>4</v>
      </c>
      <c r="K32" s="157">
        <f>VLOOKUP(B33,Sheet2!E5:F8,2,FALSE)</f>
        <v>4</v>
      </c>
    </row>
    <row r="33" spans="1:11" x14ac:dyDescent="0.25">
      <c r="A33" s="193"/>
      <c r="B33" s="248" t="s">
        <v>94</v>
      </c>
      <c r="C33" s="249"/>
      <c r="D33" s="249"/>
      <c r="E33" s="249"/>
      <c r="F33" s="249"/>
      <c r="G33" s="249"/>
      <c r="H33" s="249"/>
      <c r="I33" s="249"/>
      <c r="J33" s="158"/>
      <c r="K33" s="158"/>
    </row>
    <row r="34" spans="1:11" x14ac:dyDescent="0.25">
      <c r="A34" s="34"/>
      <c r="B34" s="36"/>
      <c r="C34" s="17"/>
      <c r="D34" s="17"/>
      <c r="E34" s="17"/>
      <c r="F34" s="17"/>
      <c r="G34" s="17"/>
      <c r="H34" s="17"/>
      <c r="I34" s="17"/>
      <c r="J34" s="74"/>
      <c r="K34" s="56"/>
    </row>
    <row r="35" spans="1:11" x14ac:dyDescent="0.25">
      <c r="A35" s="50">
        <v>6</v>
      </c>
      <c r="B35" s="231" t="s">
        <v>10</v>
      </c>
      <c r="C35" s="232"/>
      <c r="D35" s="232"/>
      <c r="E35" s="232"/>
      <c r="F35" s="232"/>
      <c r="G35" s="232"/>
      <c r="H35" s="232"/>
      <c r="I35" s="233"/>
      <c r="J35" s="116">
        <v>6</v>
      </c>
      <c r="K35" s="116">
        <f>K38+K40+K42+K44</f>
        <v>3</v>
      </c>
    </row>
    <row r="36" spans="1:11" ht="30" customHeight="1" x14ac:dyDescent="0.25">
      <c r="A36" s="10"/>
      <c r="B36" s="241" t="s">
        <v>41</v>
      </c>
      <c r="C36" s="241"/>
      <c r="D36" s="241"/>
      <c r="E36" s="241"/>
      <c r="F36" s="241"/>
      <c r="G36" s="241"/>
      <c r="H36" s="241"/>
      <c r="I36" s="242"/>
      <c r="J36" s="114" t="s">
        <v>87</v>
      </c>
      <c r="K36" s="114" t="s">
        <v>87</v>
      </c>
    </row>
    <row r="37" spans="1:11" x14ac:dyDescent="0.25">
      <c r="A37" s="28"/>
      <c r="B37" s="153" t="s">
        <v>42</v>
      </c>
      <c r="C37" s="153"/>
      <c r="D37" s="153"/>
      <c r="E37" s="153"/>
      <c r="F37" s="153"/>
      <c r="G37" s="153"/>
      <c r="H37" s="153"/>
      <c r="I37" s="153"/>
      <c r="J37" s="110"/>
      <c r="K37" s="120"/>
    </row>
    <row r="38" spans="1:11" ht="30.75" customHeight="1" x14ac:dyDescent="0.25">
      <c r="A38" s="124"/>
      <c r="B38" s="250" t="s">
        <v>43</v>
      </c>
      <c r="C38" s="250"/>
      <c r="D38" s="250"/>
      <c r="E38" s="250"/>
      <c r="F38" s="250"/>
      <c r="G38" s="250"/>
      <c r="H38" s="250"/>
      <c r="I38" s="250"/>
      <c r="J38" s="189">
        <v>1</v>
      </c>
      <c r="K38" s="186">
        <f>VLOOKUP(B39,Sheet2!H21:I23,2,FALSE)</f>
        <v>1</v>
      </c>
    </row>
    <row r="39" spans="1:11" x14ac:dyDescent="0.25">
      <c r="A39" s="84"/>
      <c r="B39" s="188" t="s">
        <v>44</v>
      </c>
      <c r="C39" s="188"/>
      <c r="D39" s="188"/>
      <c r="E39" s="188"/>
      <c r="F39" s="188"/>
      <c r="G39" s="188"/>
      <c r="H39" s="188"/>
      <c r="I39" s="188"/>
      <c r="J39" s="190"/>
      <c r="K39" s="187"/>
    </row>
    <row r="40" spans="1:11" ht="30" customHeight="1" x14ac:dyDescent="0.25">
      <c r="A40" s="124"/>
      <c r="B40" s="250" t="s">
        <v>45</v>
      </c>
      <c r="C40" s="250"/>
      <c r="D40" s="250"/>
      <c r="E40" s="250"/>
      <c r="F40" s="250"/>
      <c r="G40" s="250"/>
      <c r="H40" s="250"/>
      <c r="I40" s="250"/>
      <c r="J40" s="189">
        <v>1</v>
      </c>
      <c r="K40" s="189">
        <f>VLOOKUP(B41,Sheet2!H21:I23,2,FALSE)</f>
        <v>0</v>
      </c>
    </row>
    <row r="41" spans="1:11" x14ac:dyDescent="0.25">
      <c r="A41" s="125"/>
      <c r="B41" s="188" t="s">
        <v>61</v>
      </c>
      <c r="C41" s="188"/>
      <c r="D41" s="188"/>
      <c r="E41" s="188"/>
      <c r="F41" s="188"/>
      <c r="G41" s="188"/>
      <c r="H41" s="188"/>
      <c r="I41" s="188"/>
      <c r="J41" s="190"/>
      <c r="K41" s="190"/>
    </row>
    <row r="42" spans="1:11" ht="15.75" customHeight="1" x14ac:dyDescent="0.25">
      <c r="A42" s="53"/>
      <c r="B42" s="250" t="s">
        <v>46</v>
      </c>
      <c r="C42" s="250"/>
      <c r="D42" s="250"/>
      <c r="E42" s="250"/>
      <c r="F42" s="250"/>
      <c r="G42" s="250"/>
      <c r="H42" s="250"/>
      <c r="I42" s="250"/>
      <c r="J42" s="189">
        <v>2</v>
      </c>
      <c r="K42" s="186">
        <f>VLOOKUP(B43,Sheet2!H28:I30,2,FALSE)</f>
        <v>2</v>
      </c>
    </row>
    <row r="43" spans="1:11" x14ac:dyDescent="0.25">
      <c r="A43" s="65"/>
      <c r="B43" s="191" t="s">
        <v>44</v>
      </c>
      <c r="C43" s="191"/>
      <c r="D43" s="191"/>
      <c r="E43" s="191"/>
      <c r="F43" s="191"/>
      <c r="G43" s="191"/>
      <c r="H43" s="191"/>
      <c r="I43" s="191"/>
      <c r="J43" s="158"/>
      <c r="K43" s="160"/>
    </row>
    <row r="44" spans="1:11" ht="30.75" customHeight="1" x14ac:dyDescent="0.25">
      <c r="A44" s="46"/>
      <c r="B44" s="251" t="s">
        <v>114</v>
      </c>
      <c r="C44" s="252"/>
      <c r="D44" s="252"/>
      <c r="E44" s="252"/>
      <c r="F44" s="252"/>
      <c r="G44" s="252"/>
      <c r="H44" s="252"/>
      <c r="I44" s="252"/>
      <c r="J44" s="157">
        <v>2</v>
      </c>
      <c r="K44" s="159">
        <f>VLOOKUP(B45,Sheet2!E22:F25,2,FALSE)</f>
        <v>0</v>
      </c>
    </row>
    <row r="45" spans="1:11" x14ac:dyDescent="0.25">
      <c r="A45" s="47"/>
      <c r="B45" s="194" t="s">
        <v>84</v>
      </c>
      <c r="C45" s="195"/>
      <c r="D45" s="195"/>
      <c r="E45" s="195"/>
      <c r="F45" s="195"/>
      <c r="G45" s="195"/>
      <c r="H45" s="195"/>
      <c r="I45" s="195"/>
      <c r="J45" s="158"/>
      <c r="K45" s="160"/>
    </row>
    <row r="46" spans="1:11" x14ac:dyDescent="0.25">
      <c r="A46" s="14"/>
      <c r="B46" s="36"/>
      <c r="C46" s="17"/>
      <c r="D46" s="17"/>
      <c r="E46" s="17"/>
      <c r="F46" s="36"/>
      <c r="G46" s="17"/>
      <c r="H46" s="36"/>
      <c r="I46" s="17"/>
      <c r="J46" s="74"/>
      <c r="K46" s="56"/>
    </row>
    <row r="47" spans="1:11" x14ac:dyDescent="0.25">
      <c r="A47" s="52">
        <v>7</v>
      </c>
      <c r="B47" s="230" t="s">
        <v>11</v>
      </c>
      <c r="C47" s="234"/>
      <c r="D47" s="234"/>
      <c r="E47" s="234"/>
      <c r="F47" s="234"/>
      <c r="G47" s="234"/>
      <c r="H47" s="234"/>
      <c r="I47" s="234"/>
      <c r="J47" s="116">
        <v>6</v>
      </c>
      <c r="K47" s="116">
        <f>K48+K50</f>
        <v>1</v>
      </c>
    </row>
    <row r="48" spans="1:11" x14ac:dyDescent="0.25">
      <c r="A48" s="51"/>
      <c r="B48" s="215" t="s">
        <v>115</v>
      </c>
      <c r="C48" s="152"/>
      <c r="D48" s="152"/>
      <c r="E48" s="152"/>
      <c r="F48" s="152"/>
      <c r="G48" s="152"/>
      <c r="H48" s="152"/>
      <c r="I48" s="152"/>
      <c r="J48" s="157">
        <v>4</v>
      </c>
      <c r="K48" s="159">
        <f>VLOOKUP(B49,Sheet2!E29:F32,2,FALSE)</f>
        <v>1</v>
      </c>
    </row>
    <row r="49" spans="1:11" x14ac:dyDescent="0.25">
      <c r="A49" s="47"/>
      <c r="B49" s="185" t="s">
        <v>118</v>
      </c>
      <c r="C49" s="185"/>
      <c r="D49" s="185"/>
      <c r="E49" s="185"/>
      <c r="F49" s="185"/>
      <c r="G49" s="185"/>
      <c r="H49" s="185"/>
      <c r="I49" s="185"/>
      <c r="J49" s="158"/>
      <c r="K49" s="173"/>
    </row>
    <row r="50" spans="1:11" ht="60" customHeight="1" x14ac:dyDescent="0.25">
      <c r="A50" s="181"/>
      <c r="B50" s="152" t="s">
        <v>47</v>
      </c>
      <c r="C50" s="153"/>
      <c r="D50" s="153"/>
      <c r="E50" s="153"/>
      <c r="F50" s="153"/>
      <c r="G50" s="153"/>
      <c r="H50" s="153"/>
      <c r="I50" s="153"/>
      <c r="J50" s="157">
        <v>2</v>
      </c>
      <c r="K50" s="163">
        <f>VLOOKUP(B51,Sheet2!H28:I30,2,FALSE)</f>
        <v>0</v>
      </c>
    </row>
    <row r="51" spans="1:11" x14ac:dyDescent="0.25">
      <c r="A51" s="176"/>
      <c r="B51" s="253" t="s">
        <v>61</v>
      </c>
      <c r="C51" s="254"/>
      <c r="D51" s="254"/>
      <c r="E51" s="254"/>
      <c r="F51" s="254"/>
      <c r="G51" s="254"/>
      <c r="H51" s="254"/>
      <c r="I51" s="254"/>
      <c r="J51" s="158"/>
      <c r="K51" s="163"/>
    </row>
    <row r="52" spans="1:11" ht="30" customHeight="1" x14ac:dyDescent="0.25">
      <c r="A52" s="46"/>
      <c r="B52" s="210" t="s">
        <v>48</v>
      </c>
      <c r="C52" s="210"/>
      <c r="D52" s="210"/>
      <c r="E52" s="210"/>
      <c r="F52" s="210"/>
      <c r="G52" s="210"/>
      <c r="H52" s="210"/>
      <c r="I52" s="211"/>
      <c r="J52" s="109" t="s">
        <v>87</v>
      </c>
      <c r="K52" s="109" t="s">
        <v>87</v>
      </c>
    </row>
    <row r="53" spans="1:11" ht="15.75" thickBot="1" x14ac:dyDescent="0.3">
      <c r="A53" s="58"/>
      <c r="B53" s="59"/>
      <c r="C53" s="59"/>
      <c r="D53" s="59"/>
      <c r="E53" s="59"/>
      <c r="F53" s="59"/>
      <c r="G53" s="59"/>
      <c r="H53" s="59"/>
      <c r="I53" s="60"/>
      <c r="J53" s="126"/>
      <c r="K53" s="57"/>
    </row>
    <row r="54" spans="1:11" ht="19.5" thickTop="1" x14ac:dyDescent="0.25">
      <c r="A54" s="184" t="s">
        <v>12</v>
      </c>
      <c r="B54" s="178"/>
      <c r="C54" s="178"/>
      <c r="D54" s="178"/>
      <c r="E54" s="178"/>
      <c r="F54" s="178"/>
      <c r="G54" s="178"/>
      <c r="H54" s="178"/>
      <c r="I54" s="178"/>
      <c r="J54" s="105">
        <v>18</v>
      </c>
      <c r="K54" s="106">
        <f>K55+K64+K70</f>
        <v>13</v>
      </c>
    </row>
    <row r="55" spans="1:11" s="6" customFormat="1" x14ac:dyDescent="0.25">
      <c r="A55" s="54">
        <v>8</v>
      </c>
      <c r="B55" s="235" t="s">
        <v>13</v>
      </c>
      <c r="C55" s="236"/>
      <c r="D55" s="236"/>
      <c r="E55" s="236"/>
      <c r="F55" s="236"/>
      <c r="G55" s="236"/>
      <c r="H55" s="236"/>
      <c r="I55" s="236"/>
      <c r="J55" s="115">
        <v>10</v>
      </c>
      <c r="K55" s="115">
        <f>K57+K59+K61</f>
        <v>7</v>
      </c>
    </row>
    <row r="56" spans="1:11" ht="30" customHeight="1" x14ac:dyDescent="0.25">
      <c r="A56" s="33"/>
      <c r="B56" s="210" t="s">
        <v>49</v>
      </c>
      <c r="C56" s="210"/>
      <c r="D56" s="210"/>
      <c r="E56" s="210"/>
      <c r="F56" s="210"/>
      <c r="G56" s="210"/>
      <c r="H56" s="210"/>
      <c r="I56" s="211"/>
      <c r="J56" s="109" t="s">
        <v>87</v>
      </c>
      <c r="K56" s="133" t="s">
        <v>87</v>
      </c>
    </row>
    <row r="57" spans="1:11" ht="30" customHeight="1" x14ac:dyDescent="0.25">
      <c r="A57" s="181"/>
      <c r="B57" s="215" t="s">
        <v>50</v>
      </c>
      <c r="C57" s="152"/>
      <c r="D57" s="152"/>
      <c r="E57" s="152"/>
      <c r="F57" s="152"/>
      <c r="G57" s="152"/>
      <c r="H57" s="152"/>
      <c r="I57" s="152"/>
      <c r="J57" s="157">
        <v>4</v>
      </c>
      <c r="K57" s="159">
        <f>VLOOKUP(B58,Sheet2!E35:F38,2,FALSE)</f>
        <v>2</v>
      </c>
    </row>
    <row r="58" spans="1:11" x14ac:dyDescent="0.25">
      <c r="A58" s="177"/>
      <c r="B58" s="169" t="s">
        <v>130</v>
      </c>
      <c r="C58" s="170"/>
      <c r="D58" s="170"/>
      <c r="E58" s="170"/>
      <c r="F58" s="170"/>
      <c r="G58" s="170"/>
      <c r="H58" s="170"/>
      <c r="I58" s="170"/>
      <c r="J58" s="158"/>
      <c r="K58" s="173"/>
    </row>
    <row r="59" spans="1:11" ht="30" customHeight="1" x14ac:dyDescent="0.25">
      <c r="A59" s="181"/>
      <c r="B59" s="164" t="s">
        <v>128</v>
      </c>
      <c r="C59" s="165"/>
      <c r="D59" s="165"/>
      <c r="E59" s="165"/>
      <c r="F59" s="165"/>
      <c r="G59" s="165"/>
      <c r="H59" s="165"/>
      <c r="I59" s="165"/>
      <c r="J59" s="157">
        <v>2</v>
      </c>
      <c r="K59" s="159">
        <f>VLOOKUP(B60,Sheet2!E41:F44,2,FALSE)</f>
        <v>1</v>
      </c>
    </row>
    <row r="60" spans="1:11" x14ac:dyDescent="0.25">
      <c r="A60" s="177"/>
      <c r="B60" s="154" t="s">
        <v>123</v>
      </c>
      <c r="C60" s="155"/>
      <c r="D60" s="155"/>
      <c r="E60" s="155"/>
      <c r="F60" s="155"/>
      <c r="G60" s="155"/>
      <c r="H60" s="155"/>
      <c r="I60" s="155"/>
      <c r="J60" s="158"/>
      <c r="K60" s="160"/>
    </row>
    <row r="61" spans="1:11" x14ac:dyDescent="0.25">
      <c r="A61" s="181"/>
      <c r="B61" s="215" t="s">
        <v>132</v>
      </c>
      <c r="C61" s="152"/>
      <c r="D61" s="152"/>
      <c r="E61" s="152"/>
      <c r="F61" s="152"/>
      <c r="G61" s="152"/>
      <c r="H61" s="152"/>
      <c r="I61" s="152"/>
      <c r="J61" s="157">
        <v>4</v>
      </c>
      <c r="K61" s="159">
        <f>VLOOKUP(B62,Sheet2!E47:F50,2,FALSE)</f>
        <v>4</v>
      </c>
    </row>
    <row r="62" spans="1:11" x14ac:dyDescent="0.25">
      <c r="A62" s="177"/>
      <c r="B62" s="169" t="s">
        <v>137</v>
      </c>
      <c r="C62" s="170"/>
      <c r="D62" s="170"/>
      <c r="E62" s="170"/>
      <c r="F62" s="170"/>
      <c r="G62" s="170"/>
      <c r="H62" s="170"/>
      <c r="I62" s="170"/>
      <c r="J62" s="158"/>
      <c r="K62" s="160"/>
    </row>
    <row r="63" spans="1:11" x14ac:dyDescent="0.25">
      <c r="A63" s="34"/>
      <c r="B63" s="17"/>
      <c r="C63" s="17"/>
      <c r="D63" s="36"/>
      <c r="E63" s="36"/>
      <c r="F63" s="17"/>
      <c r="G63" s="17"/>
      <c r="H63" s="17"/>
      <c r="I63" s="35"/>
      <c r="J63" s="74"/>
      <c r="K63" s="56"/>
    </row>
    <row r="64" spans="1:11" x14ac:dyDescent="0.25">
      <c r="A64" s="66">
        <v>9</v>
      </c>
      <c r="B64" s="182" t="s">
        <v>14</v>
      </c>
      <c r="C64" s="183"/>
      <c r="D64" s="183"/>
      <c r="E64" s="183"/>
      <c r="F64" s="183"/>
      <c r="G64" s="183"/>
      <c r="H64" s="183"/>
      <c r="I64" s="183"/>
      <c r="J64" s="115">
        <v>6</v>
      </c>
      <c r="K64" s="131">
        <f>K65+K67</f>
        <v>6</v>
      </c>
    </row>
    <row r="65" spans="1:11" x14ac:dyDescent="0.25">
      <c r="A65" s="179"/>
      <c r="B65" s="215" t="s">
        <v>52</v>
      </c>
      <c r="C65" s="152"/>
      <c r="D65" s="152"/>
      <c r="E65" s="152"/>
      <c r="F65" s="152"/>
      <c r="G65" s="152"/>
      <c r="H65" s="152"/>
      <c r="I65" s="152"/>
      <c r="J65" s="157">
        <v>2</v>
      </c>
      <c r="K65" s="159">
        <f>VLOOKUP(B66,Sheet2!H34:I36,2,FALSE)</f>
        <v>2</v>
      </c>
    </row>
    <row r="66" spans="1:11" x14ac:dyDescent="0.25">
      <c r="A66" s="180"/>
      <c r="B66" s="169" t="s">
        <v>51</v>
      </c>
      <c r="C66" s="170"/>
      <c r="D66" s="170"/>
      <c r="E66" s="170"/>
      <c r="F66" s="170"/>
      <c r="G66" s="170"/>
      <c r="H66" s="170"/>
      <c r="I66" s="170"/>
      <c r="J66" s="158"/>
      <c r="K66" s="160"/>
    </row>
    <row r="67" spans="1:11" ht="30.75" customHeight="1" x14ac:dyDescent="0.25">
      <c r="A67" s="181"/>
      <c r="B67" s="152" t="s">
        <v>141</v>
      </c>
      <c r="C67" s="152"/>
      <c r="D67" s="152"/>
      <c r="E67" s="152"/>
      <c r="F67" s="152"/>
      <c r="G67" s="152"/>
      <c r="H67" s="152"/>
      <c r="I67" s="152"/>
      <c r="J67" s="157">
        <v>4</v>
      </c>
      <c r="K67" s="159">
        <f>VLOOKUP(B68,Sheet2!E53:F56,2,FALSE)</f>
        <v>4</v>
      </c>
    </row>
    <row r="68" spans="1:11" x14ac:dyDescent="0.25">
      <c r="A68" s="177"/>
      <c r="B68" s="169" t="s">
        <v>146</v>
      </c>
      <c r="C68" s="170"/>
      <c r="D68" s="170"/>
      <c r="E68" s="170"/>
      <c r="F68" s="170"/>
      <c r="G68" s="170"/>
      <c r="H68" s="170"/>
      <c r="I68" s="170"/>
      <c r="J68" s="158"/>
      <c r="K68" s="160"/>
    </row>
    <row r="69" spans="1:11" x14ac:dyDescent="0.25">
      <c r="A69" s="14"/>
      <c r="B69" s="17"/>
      <c r="C69" s="36"/>
      <c r="D69" s="36"/>
      <c r="E69" s="17"/>
      <c r="F69" s="36"/>
      <c r="G69" s="17"/>
      <c r="H69" s="17"/>
      <c r="I69" s="36"/>
      <c r="J69" s="129"/>
      <c r="K69" s="112"/>
    </row>
    <row r="70" spans="1:11" x14ac:dyDescent="0.25">
      <c r="A70" s="67">
        <v>10</v>
      </c>
      <c r="B70" s="182" t="s">
        <v>15</v>
      </c>
      <c r="C70" s="183"/>
      <c r="D70" s="183"/>
      <c r="E70" s="183"/>
      <c r="F70" s="183"/>
      <c r="G70" s="183"/>
      <c r="H70" s="183"/>
      <c r="I70" s="183"/>
      <c r="J70" s="134">
        <v>2</v>
      </c>
      <c r="K70" s="131">
        <f>K71</f>
        <v>0</v>
      </c>
    </row>
    <row r="71" spans="1:11" ht="46.5" customHeight="1" x14ac:dyDescent="0.25">
      <c r="A71" s="176"/>
      <c r="B71" s="164" t="s">
        <v>152</v>
      </c>
      <c r="C71" s="165"/>
      <c r="D71" s="165"/>
      <c r="E71" s="165"/>
      <c r="F71" s="165"/>
      <c r="G71" s="165"/>
      <c r="H71" s="165"/>
      <c r="I71" s="165"/>
      <c r="J71" s="157">
        <v>2</v>
      </c>
      <c r="K71" s="174">
        <f>VLOOKUP(B72,Sheet2!E59:F62,2,FALSE)</f>
        <v>0</v>
      </c>
    </row>
    <row r="72" spans="1:11" x14ac:dyDescent="0.25">
      <c r="A72" s="177"/>
      <c r="B72" s="154" t="s">
        <v>84</v>
      </c>
      <c r="C72" s="155"/>
      <c r="D72" s="155"/>
      <c r="E72" s="155"/>
      <c r="F72" s="155"/>
      <c r="G72" s="155"/>
      <c r="H72" s="155"/>
      <c r="I72" s="155"/>
      <c r="J72" s="158"/>
      <c r="K72" s="175"/>
    </row>
    <row r="73" spans="1:11" ht="15.75" thickBot="1" x14ac:dyDescent="0.3">
      <c r="A73" s="62"/>
      <c r="B73" s="61"/>
      <c r="C73" s="61"/>
      <c r="D73" s="17"/>
      <c r="E73" s="61"/>
      <c r="F73" s="61"/>
      <c r="G73" s="68"/>
      <c r="H73" s="61"/>
      <c r="I73" s="68"/>
      <c r="J73" s="63"/>
      <c r="K73" s="87"/>
    </row>
    <row r="74" spans="1:11" ht="19.5" thickTop="1" x14ac:dyDescent="0.25">
      <c r="A74" s="178" t="s">
        <v>16</v>
      </c>
      <c r="B74" s="178"/>
      <c r="C74" s="178"/>
      <c r="D74" s="178"/>
      <c r="E74" s="178"/>
      <c r="F74" s="178"/>
      <c r="G74" s="178"/>
      <c r="H74" s="178"/>
      <c r="I74" s="178"/>
      <c r="J74" s="105">
        <v>18</v>
      </c>
      <c r="K74" s="106">
        <f>K75+K82+K89+K93+K96</f>
        <v>11</v>
      </c>
    </row>
    <row r="75" spans="1:11" x14ac:dyDescent="0.25">
      <c r="A75" s="70">
        <v>11</v>
      </c>
      <c r="B75" s="168" t="s">
        <v>17</v>
      </c>
      <c r="C75" s="156"/>
      <c r="D75" s="156"/>
      <c r="E75" s="156"/>
      <c r="F75" s="156"/>
      <c r="G75" s="156"/>
      <c r="H75" s="156"/>
      <c r="I75" s="156"/>
      <c r="J75" s="113">
        <v>5</v>
      </c>
      <c r="K75" s="113">
        <f>K76+K77+K79</f>
        <v>3</v>
      </c>
    </row>
    <row r="76" spans="1:11" ht="30" customHeight="1" x14ac:dyDescent="0.25">
      <c r="A76" s="72"/>
      <c r="B76" s="171" t="s">
        <v>53</v>
      </c>
      <c r="C76" s="172"/>
      <c r="D76" s="172"/>
      <c r="E76" s="172"/>
      <c r="F76" s="172"/>
      <c r="G76" s="172"/>
      <c r="H76" s="172"/>
      <c r="I76" s="172"/>
      <c r="J76" s="130">
        <v>1</v>
      </c>
      <c r="K76" s="148">
        <v>1</v>
      </c>
    </row>
    <row r="77" spans="1:11" ht="30" customHeight="1" x14ac:dyDescent="0.25">
      <c r="A77" s="161"/>
      <c r="B77" s="164" t="s">
        <v>159</v>
      </c>
      <c r="C77" s="165"/>
      <c r="D77" s="165"/>
      <c r="E77" s="165"/>
      <c r="F77" s="165"/>
      <c r="G77" s="165"/>
      <c r="H77" s="165"/>
      <c r="I77" s="165"/>
      <c r="J77" s="157">
        <v>2</v>
      </c>
      <c r="K77" s="159">
        <f>VLOOKUP(B78,Sheet2!E65:F68,2,FALSE)</f>
        <v>2</v>
      </c>
    </row>
    <row r="78" spans="1:11" x14ac:dyDescent="0.25">
      <c r="A78" s="162"/>
      <c r="B78" s="169" t="s">
        <v>160</v>
      </c>
      <c r="C78" s="170"/>
      <c r="D78" s="170"/>
      <c r="E78" s="170"/>
      <c r="F78" s="170"/>
      <c r="G78" s="170"/>
      <c r="H78" s="170"/>
      <c r="I78" s="170"/>
      <c r="J78" s="158"/>
      <c r="K78" s="173"/>
    </row>
    <row r="79" spans="1:11" ht="30" customHeight="1" x14ac:dyDescent="0.25">
      <c r="A79" s="161"/>
      <c r="B79" s="164" t="s">
        <v>166</v>
      </c>
      <c r="C79" s="165"/>
      <c r="D79" s="165"/>
      <c r="E79" s="165"/>
      <c r="F79" s="165"/>
      <c r="G79" s="165"/>
      <c r="H79" s="165"/>
      <c r="I79" s="165"/>
      <c r="J79" s="157">
        <v>2</v>
      </c>
      <c r="K79" s="159">
        <f>VLOOKUP(B80,Sheet2!E71:F74,2,FALSE)</f>
        <v>0</v>
      </c>
    </row>
    <row r="80" spans="1:11" x14ac:dyDescent="0.25">
      <c r="A80" s="162"/>
      <c r="B80" s="154" t="s">
        <v>84</v>
      </c>
      <c r="C80" s="155"/>
      <c r="D80" s="155"/>
      <c r="E80" s="155"/>
      <c r="F80" s="155"/>
      <c r="G80" s="155"/>
      <c r="H80" s="155"/>
      <c r="I80" s="155"/>
      <c r="J80" s="158"/>
      <c r="K80" s="173"/>
    </row>
    <row r="81" spans="1:12" x14ac:dyDescent="0.25">
      <c r="A81" s="31"/>
      <c r="B81" s="35"/>
      <c r="C81" s="35"/>
      <c r="D81" s="35"/>
      <c r="E81" s="35"/>
      <c r="F81" s="35"/>
      <c r="G81" s="35"/>
      <c r="H81" s="35"/>
      <c r="I81" s="35"/>
      <c r="J81" s="74"/>
      <c r="K81" s="56"/>
    </row>
    <row r="82" spans="1:12" x14ac:dyDescent="0.25">
      <c r="A82" s="73">
        <v>12</v>
      </c>
      <c r="B82" s="156" t="s">
        <v>18</v>
      </c>
      <c r="C82" s="156"/>
      <c r="D82" s="156"/>
      <c r="E82" s="156"/>
      <c r="F82" s="156"/>
      <c r="G82" s="156"/>
      <c r="H82" s="156"/>
      <c r="I82" s="156"/>
      <c r="J82" s="113">
        <v>5</v>
      </c>
      <c r="K82" s="132">
        <f>K83+K84+K86</f>
        <v>2</v>
      </c>
    </row>
    <row r="83" spans="1:12" ht="30" customHeight="1" x14ac:dyDescent="0.25">
      <c r="A83" s="71"/>
      <c r="B83" s="171" t="s">
        <v>54</v>
      </c>
      <c r="C83" s="172"/>
      <c r="D83" s="172"/>
      <c r="E83" s="172"/>
      <c r="F83" s="172"/>
      <c r="G83" s="172"/>
      <c r="H83" s="172"/>
      <c r="I83" s="172"/>
      <c r="J83" s="129">
        <v>1</v>
      </c>
      <c r="K83" s="148">
        <v>0</v>
      </c>
    </row>
    <row r="84" spans="1:12" ht="30" customHeight="1" x14ac:dyDescent="0.25">
      <c r="A84" s="161"/>
      <c r="B84" s="164" t="s">
        <v>167</v>
      </c>
      <c r="C84" s="165"/>
      <c r="D84" s="165"/>
      <c r="E84" s="165"/>
      <c r="F84" s="165"/>
      <c r="G84" s="165"/>
      <c r="H84" s="165"/>
      <c r="I84" s="165"/>
      <c r="J84" s="157">
        <v>2</v>
      </c>
      <c r="K84" s="159">
        <f>VLOOKUP(B85,Sheet2!K21:L24,2,FALSE)</f>
        <v>2</v>
      </c>
    </row>
    <row r="85" spans="1:12" x14ac:dyDescent="0.25">
      <c r="A85" s="162"/>
      <c r="B85" s="154" t="s">
        <v>170</v>
      </c>
      <c r="C85" s="155"/>
      <c r="D85" s="155"/>
      <c r="E85" s="155"/>
      <c r="F85" s="155"/>
      <c r="G85" s="155"/>
      <c r="H85" s="155"/>
      <c r="I85" s="155"/>
      <c r="J85" s="158"/>
      <c r="K85" s="160"/>
    </row>
    <row r="86" spans="1:12" ht="30.75" customHeight="1" x14ac:dyDescent="0.25">
      <c r="A86" s="161"/>
      <c r="B86" s="164" t="s">
        <v>174</v>
      </c>
      <c r="C86" s="165"/>
      <c r="D86" s="165"/>
      <c r="E86" s="165"/>
      <c r="F86" s="165"/>
      <c r="G86" s="165"/>
      <c r="H86" s="165"/>
      <c r="I86" s="165"/>
      <c r="J86" s="157">
        <v>2</v>
      </c>
      <c r="K86" s="159">
        <f>VLOOKUP(B87,Sheet2!K28:L31,2,FALSE)</f>
        <v>0</v>
      </c>
    </row>
    <row r="87" spans="1:12" x14ac:dyDescent="0.25">
      <c r="A87" s="162"/>
      <c r="B87" s="154" t="s">
        <v>171</v>
      </c>
      <c r="C87" s="155"/>
      <c r="D87" s="155"/>
      <c r="E87" s="155"/>
      <c r="F87" s="155"/>
      <c r="G87" s="155"/>
      <c r="H87" s="155"/>
      <c r="I87" s="155"/>
      <c r="J87" s="158"/>
      <c r="K87" s="160"/>
    </row>
    <row r="88" spans="1:12" x14ac:dyDescent="0.25">
      <c r="A88" s="11"/>
      <c r="B88" s="35"/>
      <c r="C88" s="35"/>
      <c r="D88" s="35"/>
      <c r="E88" s="35"/>
      <c r="F88" s="35"/>
      <c r="G88" s="35"/>
      <c r="H88" s="35"/>
      <c r="I88" s="35"/>
      <c r="J88" s="74"/>
      <c r="K88" s="56"/>
    </row>
    <row r="89" spans="1:12" x14ac:dyDescent="0.25">
      <c r="A89" s="73">
        <v>13</v>
      </c>
      <c r="B89" s="156" t="s">
        <v>19</v>
      </c>
      <c r="C89" s="156"/>
      <c r="D89" s="156"/>
      <c r="E89" s="156"/>
      <c r="F89" s="156"/>
      <c r="G89" s="156"/>
      <c r="H89" s="156"/>
      <c r="I89" s="156"/>
      <c r="J89" s="113">
        <v>3</v>
      </c>
      <c r="K89" s="135">
        <f>K90</f>
        <v>1</v>
      </c>
    </row>
    <row r="90" spans="1:12" ht="31.5" customHeight="1" x14ac:dyDescent="0.25">
      <c r="A90" s="161"/>
      <c r="B90" s="152" t="s">
        <v>55</v>
      </c>
      <c r="C90" s="152"/>
      <c r="D90" s="152"/>
      <c r="E90" s="152"/>
      <c r="F90" s="152"/>
      <c r="G90" s="152"/>
      <c r="H90" s="152"/>
      <c r="I90" s="152"/>
      <c r="J90" s="157">
        <v>3</v>
      </c>
      <c r="K90" s="157">
        <f>VLOOKUP(B91,Sheet2!K34:L36,2,FALSE)</f>
        <v>1</v>
      </c>
    </row>
    <row r="91" spans="1:12" x14ac:dyDescent="0.25">
      <c r="A91" s="162"/>
      <c r="B91" s="154" t="s">
        <v>175</v>
      </c>
      <c r="C91" s="155"/>
      <c r="D91" s="155"/>
      <c r="E91" s="155"/>
      <c r="F91" s="155"/>
      <c r="G91" s="155"/>
      <c r="H91" s="155"/>
      <c r="I91" s="155"/>
      <c r="J91" s="158"/>
      <c r="K91" s="163"/>
    </row>
    <row r="92" spans="1:12" x14ac:dyDescent="0.25">
      <c r="A92" s="74"/>
      <c r="B92" s="35"/>
      <c r="C92" s="35"/>
      <c r="D92" s="35"/>
      <c r="E92" s="35"/>
      <c r="F92" s="35"/>
      <c r="G92" s="35"/>
      <c r="H92" s="35"/>
      <c r="I92" s="35"/>
      <c r="J92" s="74"/>
      <c r="K92" s="56"/>
    </row>
    <row r="93" spans="1:12" x14ac:dyDescent="0.25">
      <c r="A93" s="75">
        <v>14</v>
      </c>
      <c r="B93" s="156" t="s">
        <v>20</v>
      </c>
      <c r="C93" s="156"/>
      <c r="D93" s="156"/>
      <c r="E93" s="156"/>
      <c r="F93" s="156"/>
      <c r="G93" s="156"/>
      <c r="H93" s="156"/>
      <c r="I93" s="156"/>
      <c r="J93" s="113">
        <v>2</v>
      </c>
      <c r="K93" s="113">
        <f>K94</f>
        <v>2</v>
      </c>
    </row>
    <row r="94" spans="1:12" x14ac:dyDescent="0.25">
      <c r="A94" s="72"/>
      <c r="B94" s="166" t="s">
        <v>190</v>
      </c>
      <c r="C94" s="166"/>
      <c r="D94" s="166"/>
      <c r="E94" s="166"/>
      <c r="F94" s="166"/>
      <c r="G94" s="166"/>
      <c r="H94" s="166"/>
      <c r="I94" s="167"/>
      <c r="J94" s="112">
        <v>2</v>
      </c>
      <c r="K94" s="149">
        <v>2</v>
      </c>
    </row>
    <row r="95" spans="1:12" x14ac:dyDescent="0.25">
      <c r="A95" s="91"/>
      <c r="C95" s="85"/>
      <c r="J95" s="1"/>
      <c r="K95" s="136"/>
      <c r="L95" s="55"/>
    </row>
    <row r="96" spans="1:12" x14ac:dyDescent="0.25">
      <c r="A96" s="75">
        <v>15</v>
      </c>
      <c r="B96" s="156" t="s">
        <v>21</v>
      </c>
      <c r="C96" s="156"/>
      <c r="D96" s="156"/>
      <c r="E96" s="156"/>
      <c r="F96" s="156"/>
      <c r="G96" s="156"/>
      <c r="H96" s="156"/>
      <c r="I96" s="156"/>
      <c r="J96" s="113">
        <v>3</v>
      </c>
      <c r="K96" s="113">
        <f>K97+K98</f>
        <v>3</v>
      </c>
    </row>
    <row r="97" spans="1:11" ht="30.75" customHeight="1" x14ac:dyDescent="0.25">
      <c r="A97" s="76"/>
      <c r="B97" s="152" t="s">
        <v>56</v>
      </c>
      <c r="C97" s="153"/>
      <c r="D97" s="153"/>
      <c r="E97" s="153"/>
      <c r="F97" s="153"/>
      <c r="G97" s="153"/>
      <c r="H97" s="153"/>
      <c r="I97" s="153"/>
      <c r="J97" s="129">
        <v>2</v>
      </c>
      <c r="K97" s="148">
        <v>2</v>
      </c>
    </row>
    <row r="98" spans="1:11" ht="76.5" customHeight="1" x14ac:dyDescent="0.25">
      <c r="A98" s="80"/>
      <c r="B98" s="171" t="s">
        <v>177</v>
      </c>
      <c r="C98" s="209"/>
      <c r="D98" s="209"/>
      <c r="E98" s="209"/>
      <c r="F98" s="209"/>
      <c r="G98" s="209"/>
      <c r="H98" s="209"/>
      <c r="I98" s="209"/>
      <c r="J98" s="129">
        <v>1</v>
      </c>
      <c r="K98" s="149">
        <v>1</v>
      </c>
    </row>
    <row r="99" spans="1:11" ht="15.75" thickBot="1" x14ac:dyDescent="0.3">
      <c r="A99" s="4"/>
      <c r="B99" s="5"/>
      <c r="C99" s="5"/>
      <c r="D99" s="5"/>
      <c r="E99" s="5"/>
      <c r="F99" s="5"/>
      <c r="G99" s="96"/>
      <c r="H99" s="96"/>
      <c r="I99" s="96"/>
      <c r="J99" s="63"/>
      <c r="K99" s="78"/>
    </row>
    <row r="100" spans="1:11" ht="19.5" thickTop="1" x14ac:dyDescent="0.25">
      <c r="A100" s="178" t="s">
        <v>27</v>
      </c>
      <c r="B100" s="178"/>
      <c r="C100" s="178"/>
      <c r="D100" s="178"/>
      <c r="E100" s="178"/>
      <c r="F100" s="178"/>
      <c r="G100" s="178"/>
      <c r="H100" s="178"/>
      <c r="I100" s="178"/>
      <c r="J100" s="106">
        <v>16</v>
      </c>
      <c r="K100" s="106">
        <f>K101+K106+K110+K115+K120</f>
        <v>14</v>
      </c>
    </row>
    <row r="101" spans="1:11" x14ac:dyDescent="0.25">
      <c r="A101" s="79">
        <v>16</v>
      </c>
      <c r="B101" s="207" t="s">
        <v>22</v>
      </c>
      <c r="C101" s="207"/>
      <c r="D101" s="207"/>
      <c r="E101" s="207"/>
      <c r="F101" s="207"/>
      <c r="G101" s="207"/>
      <c r="H101" s="207"/>
      <c r="I101" s="207"/>
      <c r="J101" s="111">
        <v>2</v>
      </c>
      <c r="K101" s="111">
        <f>K103+K104</f>
        <v>2</v>
      </c>
    </row>
    <row r="102" spans="1:11" ht="15" customHeight="1" x14ac:dyDescent="0.25">
      <c r="A102" s="80"/>
      <c r="B102" s="210" t="s">
        <v>57</v>
      </c>
      <c r="C102" s="210"/>
      <c r="D102" s="210"/>
      <c r="E102" s="210"/>
      <c r="F102" s="210"/>
      <c r="G102" s="210"/>
      <c r="H102" s="210"/>
      <c r="I102" s="211"/>
      <c r="J102" s="114" t="s">
        <v>87</v>
      </c>
      <c r="K102" s="114" t="s">
        <v>87</v>
      </c>
    </row>
    <row r="103" spans="1:11" x14ac:dyDescent="0.25">
      <c r="A103" s="72"/>
      <c r="B103" s="171" t="s">
        <v>58</v>
      </c>
      <c r="C103" s="172"/>
      <c r="D103" s="172"/>
      <c r="E103" s="172"/>
      <c r="F103" s="172"/>
      <c r="G103" s="172"/>
      <c r="H103" s="172"/>
      <c r="I103" s="172"/>
      <c r="J103" s="112">
        <v>1</v>
      </c>
      <c r="K103" s="149">
        <v>1</v>
      </c>
    </row>
    <row r="104" spans="1:11" x14ac:dyDescent="0.25">
      <c r="A104" s="80"/>
      <c r="B104" s="171" t="s">
        <v>59</v>
      </c>
      <c r="C104" s="172"/>
      <c r="D104" s="172"/>
      <c r="E104" s="172"/>
      <c r="F104" s="172"/>
      <c r="G104" s="172"/>
      <c r="H104" s="172"/>
      <c r="I104" s="172"/>
      <c r="J104" s="112">
        <v>1</v>
      </c>
      <c r="K104" s="149">
        <v>1</v>
      </c>
    </row>
    <row r="105" spans="1:11" x14ac:dyDescent="0.25">
      <c r="A105" s="31"/>
      <c r="B105" s="48"/>
      <c r="C105" s="48"/>
      <c r="D105" s="48"/>
      <c r="E105" s="48"/>
      <c r="F105" s="48"/>
      <c r="G105" s="48"/>
      <c r="H105" s="48"/>
      <c r="I105" s="48"/>
      <c r="J105" s="74"/>
      <c r="K105" s="56"/>
    </row>
    <row r="106" spans="1:11" x14ac:dyDescent="0.25">
      <c r="A106" s="82">
        <v>17</v>
      </c>
      <c r="B106" s="208" t="s">
        <v>23</v>
      </c>
      <c r="C106" s="207"/>
      <c r="D106" s="207"/>
      <c r="E106" s="207"/>
      <c r="F106" s="207"/>
      <c r="G106" s="207"/>
      <c r="H106" s="207"/>
      <c r="I106" s="207"/>
      <c r="J106" s="111">
        <v>4</v>
      </c>
      <c r="K106" s="111">
        <f>K107+K108</f>
        <v>4</v>
      </c>
    </row>
    <row r="107" spans="1:11" x14ac:dyDescent="0.25">
      <c r="A107" s="80"/>
      <c r="B107" s="171" t="s">
        <v>60</v>
      </c>
      <c r="C107" s="172"/>
      <c r="D107" s="172"/>
      <c r="E107" s="172"/>
      <c r="F107" s="172"/>
      <c r="G107" s="172"/>
      <c r="H107" s="172"/>
      <c r="I107" s="172"/>
      <c r="J107" s="108">
        <v>2</v>
      </c>
      <c r="K107" s="148">
        <v>2</v>
      </c>
    </row>
    <row r="108" spans="1:11" ht="30" customHeight="1" x14ac:dyDescent="0.25">
      <c r="A108" s="76"/>
      <c r="B108" s="212" t="s">
        <v>178</v>
      </c>
      <c r="C108" s="213"/>
      <c r="D108" s="213"/>
      <c r="E108" s="213"/>
      <c r="F108" s="213"/>
      <c r="G108" s="213"/>
      <c r="H108" s="213"/>
      <c r="I108" s="213"/>
      <c r="J108" s="130">
        <v>2</v>
      </c>
      <c r="K108" s="148">
        <v>2</v>
      </c>
    </row>
    <row r="109" spans="1:11" x14ac:dyDescent="0.25">
      <c r="A109" s="11"/>
      <c r="B109" s="35"/>
      <c r="C109" s="35"/>
      <c r="D109" s="35"/>
      <c r="E109" s="35"/>
      <c r="F109" s="35"/>
      <c r="G109" s="35"/>
      <c r="H109" s="35"/>
      <c r="I109" s="35"/>
      <c r="J109" s="74"/>
      <c r="K109" s="56"/>
    </row>
    <row r="110" spans="1:11" x14ac:dyDescent="0.25">
      <c r="A110" s="79">
        <v>18</v>
      </c>
      <c r="B110" s="207" t="s">
        <v>24</v>
      </c>
      <c r="C110" s="207"/>
      <c r="D110" s="207"/>
      <c r="E110" s="207"/>
      <c r="F110" s="207"/>
      <c r="G110" s="207"/>
      <c r="H110" s="207"/>
      <c r="I110" s="207"/>
      <c r="J110" s="111">
        <v>3</v>
      </c>
      <c r="K110" s="111">
        <v>3</v>
      </c>
    </row>
    <row r="111" spans="1:11" x14ac:dyDescent="0.25">
      <c r="A111" s="71"/>
      <c r="B111" s="152" t="s">
        <v>62</v>
      </c>
      <c r="C111" s="152"/>
      <c r="D111" s="152"/>
      <c r="E111" s="152"/>
      <c r="F111" s="152"/>
      <c r="G111" s="152"/>
      <c r="H111" s="152"/>
      <c r="I111" s="152"/>
      <c r="J111" s="110">
        <v>1</v>
      </c>
      <c r="K111" s="148">
        <v>1</v>
      </c>
    </row>
    <row r="112" spans="1:11" ht="30" customHeight="1" x14ac:dyDescent="0.25">
      <c r="A112" s="161"/>
      <c r="B112" s="164" t="s">
        <v>182</v>
      </c>
      <c r="C112" s="165"/>
      <c r="D112" s="165"/>
      <c r="E112" s="165"/>
      <c r="F112" s="165"/>
      <c r="G112" s="165"/>
      <c r="H112" s="165"/>
      <c r="I112" s="165"/>
      <c r="J112" s="157">
        <v>2</v>
      </c>
      <c r="K112" s="157">
        <f>VLOOKUP(B113,Sheet2!K39:L42,2,FALSE)</f>
        <v>2</v>
      </c>
    </row>
    <row r="113" spans="1:11" x14ac:dyDescent="0.25">
      <c r="A113" s="162"/>
      <c r="B113" s="154" t="s">
        <v>181</v>
      </c>
      <c r="C113" s="155"/>
      <c r="D113" s="155"/>
      <c r="E113" s="155"/>
      <c r="F113" s="155"/>
      <c r="G113" s="155"/>
      <c r="H113" s="155"/>
      <c r="I113" s="155"/>
      <c r="J113" s="158"/>
      <c r="K113" s="158"/>
    </row>
    <row r="114" spans="1:11" x14ac:dyDescent="0.25">
      <c r="A114" s="74"/>
      <c r="B114" s="35"/>
      <c r="C114" s="35"/>
      <c r="D114" s="35"/>
      <c r="E114" s="35"/>
      <c r="F114" s="35"/>
      <c r="G114" s="35"/>
      <c r="H114" s="35"/>
      <c r="I114" s="35"/>
      <c r="J114" s="74"/>
      <c r="K114" s="64"/>
    </row>
    <row r="115" spans="1:11" x14ac:dyDescent="0.25">
      <c r="A115" s="83">
        <v>19</v>
      </c>
      <c r="B115" s="208" t="s">
        <v>25</v>
      </c>
      <c r="C115" s="207"/>
      <c r="D115" s="207"/>
      <c r="E115" s="207"/>
      <c r="F115" s="207"/>
      <c r="G115" s="207"/>
      <c r="H115" s="207"/>
      <c r="I115" s="207"/>
      <c r="J115" s="111">
        <v>3</v>
      </c>
      <c r="K115" s="111">
        <f>K116+K117+K118</f>
        <v>3</v>
      </c>
    </row>
    <row r="116" spans="1:11" x14ac:dyDescent="0.25">
      <c r="A116" s="72"/>
      <c r="B116" s="214" t="s">
        <v>63</v>
      </c>
      <c r="C116" s="214"/>
      <c r="D116" s="214"/>
      <c r="E116" s="214"/>
      <c r="F116" s="214"/>
      <c r="G116" s="214"/>
      <c r="H116" s="214"/>
      <c r="I116" s="214"/>
      <c r="J116" s="112">
        <v>1</v>
      </c>
      <c r="K116" s="149">
        <v>1</v>
      </c>
    </row>
    <row r="117" spans="1:11" ht="30" customHeight="1" x14ac:dyDescent="0.25">
      <c r="A117" s="72"/>
      <c r="B117" s="215" t="s">
        <v>64</v>
      </c>
      <c r="C117" s="152"/>
      <c r="D117" s="152"/>
      <c r="E117" s="152"/>
      <c r="F117" s="152"/>
      <c r="G117" s="152"/>
      <c r="H117" s="152"/>
      <c r="I117" s="152"/>
      <c r="J117" s="112">
        <v>1</v>
      </c>
      <c r="K117" s="149">
        <v>1</v>
      </c>
    </row>
    <row r="118" spans="1:11" x14ac:dyDescent="0.25">
      <c r="A118" s="80"/>
      <c r="B118" s="215" t="s">
        <v>65</v>
      </c>
      <c r="C118" s="152"/>
      <c r="D118" s="152"/>
      <c r="E118" s="152"/>
      <c r="F118" s="152"/>
      <c r="G118" s="152"/>
      <c r="H118" s="152"/>
      <c r="I118" s="152"/>
      <c r="J118" s="112">
        <v>1</v>
      </c>
      <c r="K118" s="148">
        <v>1</v>
      </c>
    </row>
    <row r="119" spans="1:11" x14ac:dyDescent="0.25">
      <c r="A119" s="31"/>
      <c r="B119" s="35"/>
      <c r="C119" s="35"/>
      <c r="D119" s="35"/>
      <c r="E119" s="35"/>
      <c r="F119" s="35"/>
      <c r="G119" s="35"/>
      <c r="H119" s="35"/>
      <c r="I119" s="35"/>
      <c r="J119" s="74"/>
      <c r="K119" s="56"/>
    </row>
    <row r="120" spans="1:11" x14ac:dyDescent="0.25">
      <c r="A120" s="83">
        <v>20</v>
      </c>
      <c r="B120" s="207" t="s">
        <v>26</v>
      </c>
      <c r="C120" s="207"/>
      <c r="D120" s="207"/>
      <c r="E120" s="207"/>
      <c r="F120" s="207"/>
      <c r="G120" s="207"/>
      <c r="H120" s="207"/>
      <c r="I120" s="207"/>
      <c r="J120" s="111">
        <v>4</v>
      </c>
      <c r="K120" s="137">
        <f>K121</f>
        <v>2</v>
      </c>
    </row>
    <row r="121" spans="1:11" x14ac:dyDescent="0.25">
      <c r="A121" s="260"/>
      <c r="B121" s="214" t="s">
        <v>183</v>
      </c>
      <c r="C121" s="214"/>
      <c r="D121" s="214"/>
      <c r="E121" s="214"/>
      <c r="F121" s="214"/>
      <c r="G121" s="214"/>
      <c r="H121" s="214"/>
      <c r="I121" s="214"/>
      <c r="J121" s="157">
        <v>4</v>
      </c>
      <c r="K121" s="258">
        <f>VLOOKUP(B122,Sheet2!K45:L48,2,FALSE)</f>
        <v>2</v>
      </c>
    </row>
    <row r="122" spans="1:11" x14ac:dyDescent="0.25">
      <c r="A122" s="193"/>
      <c r="B122" s="169" t="s">
        <v>67</v>
      </c>
      <c r="C122" s="170"/>
      <c r="D122" s="170"/>
      <c r="E122" s="170"/>
      <c r="F122" s="170"/>
      <c r="G122" s="170"/>
      <c r="H122" s="170"/>
      <c r="I122" s="170"/>
      <c r="J122" s="158"/>
      <c r="K122" s="259"/>
    </row>
    <row r="123" spans="1:11" ht="15.75" thickBot="1" x14ac:dyDescent="0.3">
      <c r="B123" s="77"/>
      <c r="C123" s="2"/>
      <c r="D123" s="2"/>
      <c r="E123" s="68"/>
      <c r="F123" s="61"/>
      <c r="G123" s="61"/>
      <c r="H123" s="2"/>
      <c r="I123" s="61"/>
      <c r="J123" s="126"/>
      <c r="K123" s="87"/>
    </row>
    <row r="124" spans="1:11" ht="19.5" thickTop="1" x14ac:dyDescent="0.25">
      <c r="A124" s="178" t="s">
        <v>28</v>
      </c>
      <c r="B124" s="178"/>
      <c r="C124" s="178"/>
      <c r="D124" s="178"/>
      <c r="E124" s="178"/>
      <c r="F124" s="178"/>
      <c r="G124" s="178"/>
      <c r="H124" s="178"/>
      <c r="I124" s="178"/>
      <c r="J124" s="105">
        <v>12</v>
      </c>
      <c r="K124" s="106">
        <f>K125+K129+K133+K137</f>
        <v>7</v>
      </c>
    </row>
    <row r="125" spans="1:11" x14ac:dyDescent="0.25">
      <c r="A125" s="89">
        <v>21</v>
      </c>
      <c r="B125" s="205" t="s">
        <v>29</v>
      </c>
      <c r="C125" s="205"/>
      <c r="D125" s="205"/>
      <c r="E125" s="205"/>
      <c r="F125" s="205"/>
      <c r="G125" s="205"/>
      <c r="H125" s="205"/>
      <c r="I125" s="205"/>
      <c r="J125" s="138">
        <v>3</v>
      </c>
      <c r="K125" s="107">
        <f>K126+K127</f>
        <v>2</v>
      </c>
    </row>
    <row r="126" spans="1:11" ht="45" customHeight="1" x14ac:dyDescent="0.25">
      <c r="A126" s="97"/>
      <c r="B126" s="214" t="s">
        <v>69</v>
      </c>
      <c r="C126" s="214"/>
      <c r="D126" s="214"/>
      <c r="E126" s="214"/>
      <c r="F126" s="214"/>
      <c r="G126" s="214"/>
      <c r="H126" s="214"/>
      <c r="I126" s="214"/>
      <c r="J126" s="128"/>
      <c r="K126" s="148">
        <v>2</v>
      </c>
    </row>
    <row r="127" spans="1:11" ht="45" customHeight="1" x14ac:dyDescent="0.25">
      <c r="A127" s="98"/>
      <c r="B127" s="171" t="s">
        <v>184</v>
      </c>
      <c r="C127" s="172"/>
      <c r="D127" s="172"/>
      <c r="E127" s="172"/>
      <c r="F127" s="172"/>
      <c r="G127" s="172"/>
      <c r="H127" s="172"/>
      <c r="I127" s="216"/>
      <c r="J127" s="128"/>
      <c r="K127" s="149">
        <v>0</v>
      </c>
    </row>
    <row r="128" spans="1:11" x14ac:dyDescent="0.25">
      <c r="A128" s="90"/>
      <c r="B128" s="48"/>
      <c r="C128" s="2"/>
      <c r="D128" s="2"/>
      <c r="E128" s="2"/>
      <c r="F128" s="2"/>
      <c r="G128" s="2"/>
      <c r="H128" s="2"/>
      <c r="I128" s="19"/>
      <c r="J128" s="139"/>
      <c r="K128" s="56"/>
    </row>
    <row r="129" spans="1:14" x14ac:dyDescent="0.25">
      <c r="A129" s="88">
        <v>22</v>
      </c>
      <c r="B129" s="205" t="s">
        <v>30</v>
      </c>
      <c r="C129" s="205"/>
      <c r="D129" s="205"/>
      <c r="E129" s="205"/>
      <c r="F129" s="205"/>
      <c r="G129" s="205"/>
      <c r="H129" s="205"/>
      <c r="I129" s="205"/>
      <c r="J129" s="138">
        <v>2</v>
      </c>
      <c r="K129" s="107">
        <f>K131</f>
        <v>2</v>
      </c>
    </row>
    <row r="130" spans="1:14" ht="59.25" customHeight="1" x14ac:dyDescent="0.25">
      <c r="A130" s="81"/>
      <c r="B130" s="210" t="s">
        <v>185</v>
      </c>
      <c r="C130" s="210"/>
      <c r="D130" s="210"/>
      <c r="E130" s="210"/>
      <c r="F130" s="210"/>
      <c r="G130" s="210"/>
      <c r="H130" s="210"/>
      <c r="I130" s="211"/>
      <c r="J130" s="109" t="s">
        <v>87</v>
      </c>
      <c r="K130" s="109" t="s">
        <v>87</v>
      </c>
    </row>
    <row r="131" spans="1:14" x14ac:dyDescent="0.25">
      <c r="A131" s="98"/>
      <c r="B131" s="172" t="s">
        <v>70</v>
      </c>
      <c r="C131" s="172"/>
      <c r="D131" s="172"/>
      <c r="E131" s="172"/>
      <c r="F131" s="172"/>
      <c r="G131" s="172"/>
      <c r="H131" s="172"/>
      <c r="I131" s="172"/>
      <c r="J131" s="140">
        <v>2</v>
      </c>
      <c r="K131" s="149">
        <v>2</v>
      </c>
      <c r="N131" s="1">
        <f>12+16+18+18+20+16</f>
        <v>100</v>
      </c>
    </row>
    <row r="132" spans="1:14" x14ac:dyDescent="0.25">
      <c r="A132" s="90"/>
      <c r="B132" s="48"/>
      <c r="C132" s="2"/>
      <c r="D132" s="2"/>
      <c r="E132" s="2"/>
      <c r="F132" s="2"/>
      <c r="G132" s="2"/>
      <c r="H132" s="2"/>
      <c r="I132" s="19"/>
      <c r="J132" s="139"/>
      <c r="K132" s="56"/>
    </row>
    <row r="133" spans="1:14" x14ac:dyDescent="0.25">
      <c r="A133" s="88">
        <v>23</v>
      </c>
      <c r="B133" s="206" t="s">
        <v>31</v>
      </c>
      <c r="C133" s="205"/>
      <c r="D133" s="205"/>
      <c r="E133" s="205"/>
      <c r="F133" s="205"/>
      <c r="G133" s="205"/>
      <c r="H133" s="205"/>
      <c r="I133" s="205"/>
      <c r="J133" s="138">
        <v>4</v>
      </c>
      <c r="K133" s="107">
        <f>K134+K135</f>
        <v>0</v>
      </c>
    </row>
    <row r="134" spans="1:14" x14ac:dyDescent="0.25">
      <c r="A134" s="97"/>
      <c r="B134" s="171" t="s">
        <v>186</v>
      </c>
      <c r="C134" s="172"/>
      <c r="D134" s="172"/>
      <c r="E134" s="172"/>
      <c r="F134" s="172"/>
      <c r="G134" s="172"/>
      <c r="H134" s="172"/>
      <c r="I134" s="172"/>
      <c r="J134" s="140">
        <v>2</v>
      </c>
      <c r="K134" s="149">
        <v>0</v>
      </c>
    </row>
    <row r="135" spans="1:14" ht="30" customHeight="1" x14ac:dyDescent="0.25">
      <c r="A135" s="98"/>
      <c r="B135" s="261" t="s">
        <v>71</v>
      </c>
      <c r="C135" s="261"/>
      <c r="D135" s="261"/>
      <c r="E135" s="261"/>
      <c r="F135" s="261"/>
      <c r="G135" s="261"/>
      <c r="H135" s="261"/>
      <c r="I135" s="261"/>
      <c r="J135" s="130">
        <v>2</v>
      </c>
      <c r="K135" s="150">
        <v>0</v>
      </c>
    </row>
    <row r="136" spans="1:14" x14ac:dyDescent="0.25">
      <c r="A136" s="90"/>
      <c r="B136" s="48"/>
      <c r="C136" s="2"/>
      <c r="D136" s="2"/>
      <c r="E136" s="2"/>
      <c r="F136" s="2"/>
      <c r="G136" s="2"/>
      <c r="H136" s="2"/>
      <c r="I136" s="48"/>
      <c r="J136" s="139"/>
      <c r="K136" s="56"/>
    </row>
    <row r="137" spans="1:14" x14ac:dyDescent="0.25">
      <c r="A137" s="88">
        <v>24</v>
      </c>
      <c r="B137" s="206" t="s">
        <v>32</v>
      </c>
      <c r="C137" s="205"/>
      <c r="D137" s="205"/>
      <c r="E137" s="205"/>
      <c r="F137" s="205"/>
      <c r="G137" s="205"/>
      <c r="H137" s="205"/>
      <c r="I137" s="205"/>
      <c r="J137" s="138">
        <v>3</v>
      </c>
      <c r="K137" s="107">
        <f>K138+K139</f>
        <v>3</v>
      </c>
    </row>
    <row r="138" spans="1:14" ht="30.75" customHeight="1" x14ac:dyDescent="0.25">
      <c r="A138" s="72"/>
      <c r="B138" s="214" t="s">
        <v>187</v>
      </c>
      <c r="C138" s="214"/>
      <c r="D138" s="214"/>
      <c r="E138" s="214"/>
      <c r="F138" s="214"/>
      <c r="G138" s="214"/>
      <c r="H138" s="214"/>
      <c r="I138" s="214"/>
      <c r="J138" s="129">
        <v>1</v>
      </c>
      <c r="K138" s="148">
        <v>1</v>
      </c>
    </row>
    <row r="139" spans="1:14" x14ac:dyDescent="0.25">
      <c r="A139" s="161"/>
      <c r="B139" s="152" t="s">
        <v>72</v>
      </c>
      <c r="C139" s="152"/>
      <c r="D139" s="152"/>
      <c r="E139" s="152"/>
      <c r="F139" s="152"/>
      <c r="G139" s="152"/>
      <c r="H139" s="152"/>
      <c r="I139" s="152"/>
      <c r="J139" s="157">
        <v>2</v>
      </c>
      <c r="K139" s="157">
        <f>VLOOKUP(B140,Sheet2!H45:I47,2,FALSE)</f>
        <v>2</v>
      </c>
    </row>
    <row r="140" spans="1:14" x14ac:dyDescent="0.25">
      <c r="A140" s="162"/>
      <c r="B140" s="169" t="s">
        <v>74</v>
      </c>
      <c r="C140" s="170"/>
      <c r="D140" s="170"/>
      <c r="E140" s="170"/>
      <c r="F140" s="170"/>
      <c r="G140" s="170"/>
      <c r="H140" s="170"/>
      <c r="I140" s="170"/>
      <c r="J140" s="158"/>
      <c r="K140" s="163"/>
    </row>
    <row r="141" spans="1:14" ht="15.75" thickBot="1" x14ac:dyDescent="0.3">
      <c r="A141" s="43"/>
      <c r="B141" s="93"/>
      <c r="C141" s="43"/>
      <c r="D141" s="43"/>
      <c r="E141" s="43"/>
      <c r="F141" s="43"/>
      <c r="G141" s="43"/>
      <c r="H141" s="43"/>
      <c r="I141" s="43"/>
      <c r="J141" s="126"/>
      <c r="K141" s="69"/>
    </row>
    <row r="142" spans="1:14" ht="19.5" thickTop="1" x14ac:dyDescent="0.25">
      <c r="A142" s="255" t="s">
        <v>33</v>
      </c>
      <c r="B142" s="178"/>
      <c r="C142" s="178"/>
      <c r="D142" s="178"/>
      <c r="E142" s="178"/>
      <c r="F142" s="178"/>
      <c r="G142" s="178"/>
      <c r="H142" s="178"/>
      <c r="I142" s="178"/>
      <c r="J142" s="105">
        <v>4</v>
      </c>
      <c r="K142" s="105">
        <f>K143</f>
        <v>4</v>
      </c>
    </row>
    <row r="143" spans="1:14" ht="15.75" thickBot="1" x14ac:dyDescent="0.3">
      <c r="A143" s="119">
        <v>25</v>
      </c>
      <c r="B143" s="256" t="s">
        <v>188</v>
      </c>
      <c r="C143" s="257"/>
      <c r="D143" s="257"/>
      <c r="E143" s="257"/>
      <c r="F143" s="257"/>
      <c r="G143" s="257"/>
      <c r="H143" s="257"/>
      <c r="I143" s="257"/>
      <c r="J143" s="141">
        <v>4</v>
      </c>
      <c r="K143" s="151">
        <v>4</v>
      </c>
    </row>
    <row r="144" spans="1:14" ht="15.75" thickTop="1" x14ac:dyDescent="0.25">
      <c r="A144" s="95"/>
      <c r="J144" s="121"/>
    </row>
    <row r="145" spans="1:11" x14ac:dyDescent="0.25">
      <c r="C145" s="92"/>
      <c r="D145" s="92"/>
    </row>
    <row r="146" spans="1:11" x14ac:dyDescent="0.25">
      <c r="A146" s="30"/>
      <c r="B146" s="8"/>
      <c r="C146" s="142"/>
      <c r="D146" s="142"/>
      <c r="E146" s="192" t="s">
        <v>196</v>
      </c>
      <c r="F146" s="262"/>
      <c r="G146" s="262"/>
      <c r="H146" s="262"/>
      <c r="I146" s="161"/>
      <c r="J146" s="28">
        <f>J8+J26+J54+J74+J100+J124</f>
        <v>100</v>
      </c>
      <c r="K146" s="143">
        <f>K8+K26+K54+K74+K100+K124</f>
        <v>60</v>
      </c>
    </row>
    <row r="147" spans="1:11" x14ac:dyDescent="0.25">
      <c r="A147" s="30"/>
      <c r="B147" s="8"/>
      <c r="C147" s="8"/>
      <c r="D147" s="8"/>
      <c r="E147" s="263" t="s">
        <v>195</v>
      </c>
      <c r="F147" s="264"/>
      <c r="G147" s="264"/>
      <c r="H147" s="264"/>
      <c r="I147" s="265"/>
      <c r="J147" s="28">
        <f>J146+J142</f>
        <v>104</v>
      </c>
      <c r="K147" s="144">
        <f>K146+K142</f>
        <v>64</v>
      </c>
    </row>
    <row r="148" spans="1:11" ht="18.75" x14ac:dyDescent="0.25">
      <c r="A148" s="30"/>
      <c r="B148" s="8"/>
      <c r="C148" s="8"/>
      <c r="D148" s="8"/>
      <c r="E148" s="266" t="s">
        <v>197</v>
      </c>
      <c r="F148" s="267"/>
      <c r="G148" s="267"/>
      <c r="H148" s="267"/>
      <c r="I148" s="268"/>
      <c r="J148" s="269">
        <f>(K147/J146)*100</f>
        <v>64</v>
      </c>
      <c r="K148" s="270"/>
    </row>
    <row r="149" spans="1:11" x14ac:dyDescent="0.25">
      <c r="A149" s="30"/>
      <c r="B149" s="8"/>
      <c r="C149" s="8"/>
      <c r="D149" s="8"/>
      <c r="E149" s="263" t="s">
        <v>198</v>
      </c>
      <c r="F149" s="264"/>
      <c r="G149" s="264"/>
      <c r="H149" s="264"/>
      <c r="I149" s="265"/>
      <c r="J149" s="271" t="str">
        <f>IF(J148&gt;=85.51," 5 Star",IF(J148&lt;85.49,IF(J148&gt;=70.5,"4 Star",IF(J148&lt;70.49,IF(J148&gt;=55.5,"3 Star",IF(J148&lt;55.49,IF(J148&gt;=40.5,"2 Star",IF(J148&gt;=25,"1 Star"," Nil"))))))))</f>
        <v>3 Star</v>
      </c>
      <c r="K149" s="162"/>
    </row>
    <row r="150" spans="1:11" x14ac:dyDescent="0.25">
      <c r="A150" s="30"/>
      <c r="B150" s="8"/>
      <c r="C150" s="8"/>
      <c r="D150" s="8"/>
      <c r="E150" s="8"/>
      <c r="F150" s="8"/>
      <c r="G150" s="8"/>
      <c r="H150" s="8"/>
      <c r="I150" s="8"/>
      <c r="J150" s="30"/>
      <c r="K150" s="8"/>
    </row>
    <row r="151" spans="1:11" x14ac:dyDescent="0.25">
      <c r="A151" s="30"/>
      <c r="B151" s="8"/>
      <c r="C151" s="8"/>
      <c r="D151" s="8"/>
      <c r="E151" s="8"/>
      <c r="F151" s="8"/>
      <c r="G151" s="8"/>
      <c r="H151" s="8"/>
      <c r="I151" s="8"/>
      <c r="J151" s="30"/>
      <c r="K151" s="8"/>
    </row>
    <row r="152" spans="1:11" x14ac:dyDescent="0.25">
      <c r="A152" s="30"/>
      <c r="B152" s="8"/>
    </row>
  </sheetData>
  <sheetProtection password="CF7A" sheet="1" objects="1" scenarios="1"/>
  <mergeCells count="188">
    <mergeCell ref="E146:I146"/>
    <mergeCell ref="E147:I147"/>
    <mergeCell ref="E148:I148"/>
    <mergeCell ref="J148:K148"/>
    <mergeCell ref="J149:K149"/>
    <mergeCell ref="E149:I149"/>
    <mergeCell ref="A2:J2"/>
    <mergeCell ref="A4:E4"/>
    <mergeCell ref="A3:E3"/>
    <mergeCell ref="F3:K3"/>
    <mergeCell ref="F4:K4"/>
    <mergeCell ref="J71:J72"/>
    <mergeCell ref="J67:J68"/>
    <mergeCell ref="J65:J66"/>
    <mergeCell ref="J61:J62"/>
    <mergeCell ref="J59:J60"/>
    <mergeCell ref="J57:J58"/>
    <mergeCell ref="J50:J51"/>
    <mergeCell ref="J48:J49"/>
    <mergeCell ref="J44:J45"/>
    <mergeCell ref="J32:J33"/>
    <mergeCell ref="J29:J30"/>
    <mergeCell ref="J15:J16"/>
    <mergeCell ref="J38:J39"/>
    <mergeCell ref="B140:I140"/>
    <mergeCell ref="K139:K140"/>
    <mergeCell ref="A139:A140"/>
    <mergeCell ref="A142:I142"/>
    <mergeCell ref="B143:I143"/>
    <mergeCell ref="J139:J140"/>
    <mergeCell ref="A124:I124"/>
    <mergeCell ref="J112:J113"/>
    <mergeCell ref="B122:I122"/>
    <mergeCell ref="K121:K122"/>
    <mergeCell ref="A121:A122"/>
    <mergeCell ref="J121:J122"/>
    <mergeCell ref="B139:I139"/>
    <mergeCell ref="B130:I130"/>
    <mergeCell ref="B131:I131"/>
    <mergeCell ref="B134:I134"/>
    <mergeCell ref="B135:I135"/>
    <mergeCell ref="B138:I138"/>
    <mergeCell ref="B113:I113"/>
    <mergeCell ref="K112:K113"/>
    <mergeCell ref="A112:A113"/>
    <mergeCell ref="B120:I120"/>
    <mergeCell ref="B37:I37"/>
    <mergeCell ref="B38:I38"/>
    <mergeCell ref="B40:I40"/>
    <mergeCell ref="B42:I42"/>
    <mergeCell ref="B44:I44"/>
    <mergeCell ref="B39:I39"/>
    <mergeCell ref="B59:I59"/>
    <mergeCell ref="B61:I61"/>
    <mergeCell ref="B65:I65"/>
    <mergeCell ref="B48:I48"/>
    <mergeCell ref="B50:I50"/>
    <mergeCell ref="B52:I52"/>
    <mergeCell ref="B56:I56"/>
    <mergeCell ref="B57:I57"/>
    <mergeCell ref="B51:I51"/>
    <mergeCell ref="B60:I60"/>
    <mergeCell ref="B45:I45"/>
    <mergeCell ref="B62:I62"/>
    <mergeCell ref="A1:K1"/>
    <mergeCell ref="B7:I7"/>
    <mergeCell ref="B9:I9"/>
    <mergeCell ref="B64:I64"/>
    <mergeCell ref="B14:I14"/>
    <mergeCell ref="B19:I19"/>
    <mergeCell ref="B23:I23"/>
    <mergeCell ref="A8:I8"/>
    <mergeCell ref="B27:I27"/>
    <mergeCell ref="B35:I35"/>
    <mergeCell ref="B47:I47"/>
    <mergeCell ref="B55:I55"/>
    <mergeCell ref="B11:I11"/>
    <mergeCell ref="B10:I10"/>
    <mergeCell ref="B29:I29"/>
    <mergeCell ref="B31:I31"/>
    <mergeCell ref="B32:I32"/>
    <mergeCell ref="B36:I36"/>
    <mergeCell ref="B12:I12"/>
    <mergeCell ref="B15:I15"/>
    <mergeCell ref="B17:I17"/>
    <mergeCell ref="B20:I20"/>
    <mergeCell ref="B21:I21"/>
    <mergeCell ref="B33:I33"/>
    <mergeCell ref="B125:I125"/>
    <mergeCell ref="B129:I129"/>
    <mergeCell ref="B133:I133"/>
    <mergeCell ref="B137:I137"/>
    <mergeCell ref="B101:I101"/>
    <mergeCell ref="B106:I106"/>
    <mergeCell ref="B98:I98"/>
    <mergeCell ref="B102:I102"/>
    <mergeCell ref="B103:I103"/>
    <mergeCell ref="B104:I104"/>
    <mergeCell ref="B107:I107"/>
    <mergeCell ref="B108:I108"/>
    <mergeCell ref="B111:I111"/>
    <mergeCell ref="B112:I112"/>
    <mergeCell ref="B116:I116"/>
    <mergeCell ref="B110:I110"/>
    <mergeCell ref="B115:I115"/>
    <mergeCell ref="B117:I117"/>
    <mergeCell ref="B118:I118"/>
    <mergeCell ref="B121:I121"/>
    <mergeCell ref="B126:I126"/>
    <mergeCell ref="B127:I127"/>
    <mergeCell ref="A100:I100"/>
    <mergeCell ref="K32:K33"/>
    <mergeCell ref="A32:A33"/>
    <mergeCell ref="B30:I30"/>
    <mergeCell ref="K29:K30"/>
    <mergeCell ref="A26:I26"/>
    <mergeCell ref="B16:I16"/>
    <mergeCell ref="M12:N12"/>
    <mergeCell ref="K15:K16"/>
    <mergeCell ref="B24:I24"/>
    <mergeCell ref="B28:I28"/>
    <mergeCell ref="K50:K51"/>
    <mergeCell ref="A50:A51"/>
    <mergeCell ref="A54:I54"/>
    <mergeCell ref="B58:I58"/>
    <mergeCell ref="K57:K58"/>
    <mergeCell ref="K44:K45"/>
    <mergeCell ref="B49:I49"/>
    <mergeCell ref="K48:K49"/>
    <mergeCell ref="K38:K39"/>
    <mergeCell ref="B41:I41"/>
    <mergeCell ref="K40:K41"/>
    <mergeCell ref="B43:I43"/>
    <mergeCell ref="K42:K43"/>
    <mergeCell ref="J40:J41"/>
    <mergeCell ref="J42:J43"/>
    <mergeCell ref="A65:A66"/>
    <mergeCell ref="B68:I68"/>
    <mergeCell ref="K67:K68"/>
    <mergeCell ref="A67:A68"/>
    <mergeCell ref="B70:I70"/>
    <mergeCell ref="K61:K62"/>
    <mergeCell ref="A61:A62"/>
    <mergeCell ref="A57:A58"/>
    <mergeCell ref="A59:A60"/>
    <mergeCell ref="K59:K60"/>
    <mergeCell ref="B67:I67"/>
    <mergeCell ref="B66:I66"/>
    <mergeCell ref="B71:I71"/>
    <mergeCell ref="B76:I76"/>
    <mergeCell ref="K84:K85"/>
    <mergeCell ref="B85:I85"/>
    <mergeCell ref="A77:A78"/>
    <mergeCell ref="K77:K78"/>
    <mergeCell ref="K79:K80"/>
    <mergeCell ref="A79:A80"/>
    <mergeCell ref="B80:I80"/>
    <mergeCell ref="B77:I77"/>
    <mergeCell ref="B79:I79"/>
    <mergeCell ref="B83:I83"/>
    <mergeCell ref="B78:I78"/>
    <mergeCell ref="B82:I82"/>
    <mergeCell ref="B84:I84"/>
    <mergeCell ref="J84:J85"/>
    <mergeCell ref="J79:J80"/>
    <mergeCell ref="J77:J78"/>
    <mergeCell ref="K71:K72"/>
    <mergeCell ref="A71:A72"/>
    <mergeCell ref="A74:I74"/>
    <mergeCell ref="K65:K66"/>
    <mergeCell ref="A84:A85"/>
    <mergeCell ref="B89:I89"/>
    <mergeCell ref="K90:K91"/>
    <mergeCell ref="A90:A91"/>
    <mergeCell ref="B86:I86"/>
    <mergeCell ref="B90:I90"/>
    <mergeCell ref="B94:I94"/>
    <mergeCell ref="B75:I75"/>
    <mergeCell ref="B72:I72"/>
    <mergeCell ref="B97:I97"/>
    <mergeCell ref="B91:I91"/>
    <mergeCell ref="B87:I87"/>
    <mergeCell ref="B93:I93"/>
    <mergeCell ref="J90:J91"/>
    <mergeCell ref="J86:J87"/>
    <mergeCell ref="B96:I96"/>
    <mergeCell ref="K86:K87"/>
    <mergeCell ref="A86:A87"/>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xWindow="797" yWindow="459" count="29">
        <x14:dataValidation type="list" allowBlank="1" showInputMessage="1" showErrorMessage="1">
          <x14:formula1>
            <xm:f>Sheet2!$B$4:$B$5</xm:f>
          </x14:formula1>
          <xm:sqref>K10:K12</xm:sqref>
        </x14:dataValidation>
        <x14:dataValidation type="list" allowBlank="1" showInputMessage="1" showErrorMessage="1" errorTitle="Invalid Entry!" error="Please select one of the options from the dropdown" prompt="Please select one of the options from below">
          <x14:formula1>
            <xm:f>Sheet2!$J$4:$J$6</xm:f>
          </x14:formula1>
          <xm:sqref>B16:I16</xm:sqref>
        </x14:dataValidation>
        <x14:dataValidation type="list" allowBlank="1" showInputMessage="1" showErrorMessage="1" errorTitle="Invalid Entry!" error="Please select one of the options from the dropdown.">
          <x14:formula1>
            <xm:f>Sheet2!$B$4:$B$5</xm:f>
          </x14:formula1>
          <xm:sqref>K17</xm:sqref>
        </x14:dataValidation>
        <x14:dataValidation type="list" allowBlank="1" showInputMessage="1" showErrorMessage="1" errorTitle="Invalid Entry!" error="Please select one of the option from the dropdown.">
          <x14:formula1>
            <xm:f>Sheet2!$B$4:$B$5</xm:f>
          </x14:formula1>
          <xm:sqref>K20:K21</xm:sqref>
        </x14:dataValidation>
        <x14:dataValidation type="list" allowBlank="1" showInputMessage="1" showErrorMessage="1" errorTitle="Invalid Entry!" error="Please seclect one of the options from the dropdown.">
          <x14:formula1>
            <xm:f>Sheet2!$B$4:$B$5</xm:f>
          </x14:formula1>
          <xm:sqref>K24</xm:sqref>
        </x14:dataValidation>
        <x14:dataValidation type="list" allowBlank="1" showInputMessage="1" showErrorMessage="1" errorTitle="Invalid Entry!" error="Please select one of the options from the dropdown." prompt="Please select one of the options from below">
          <x14:formula1>
            <xm:f>Sheet2!$E$5:$E$8</xm:f>
          </x14:formula1>
          <xm:sqref>B33:I33</xm:sqref>
        </x14:dataValidation>
        <x14:dataValidation type="list" allowBlank="1" showInputMessage="1" showErrorMessage="1" errorTitle="Invalid Entry!" error="Please select one of the options from dropdown." prompt="Please select one of the options from below">
          <x14:formula1>
            <xm:f>Sheet2!$E$14:$E$17</xm:f>
          </x14:formula1>
          <xm:sqref>B30:I30</xm:sqref>
        </x14:dataValidation>
        <x14:dataValidation type="list" allowBlank="1" showInputMessage="1" showErrorMessage="1" errorTitle="Invalid Entry!" error="Please select one of the options from the dropdown." prompt="Please select 'Yes' or 'No'">
          <x14:formula1>
            <xm:f>Sheet2!$H$21:$H$23</xm:f>
          </x14:formula1>
          <xm:sqref>B39:I39</xm:sqref>
        </x14:dataValidation>
        <x14:dataValidation type="list" allowBlank="1" showInputMessage="1" showErrorMessage="1">
          <x14:formula1>
            <xm:f>Sheet2!$H$21:$H$23</xm:f>
          </x14:formula1>
          <xm:sqref>B41:I41</xm:sqref>
        </x14:dataValidation>
        <x14:dataValidation type="list" allowBlank="1" showInputMessage="1" showErrorMessage="1" errorTitle="Invalid Entry!" error="Please select one of the options from the dropdown." prompt="Please select 'Yes' or 'No'">
          <x14:formula1>
            <xm:f>Sheet2!$H$28:$H$30</xm:f>
          </x14:formula1>
          <xm:sqref>B43:I43 B51:I51</xm:sqref>
        </x14:dataValidation>
        <x14:dataValidation type="list" allowBlank="1" showInputMessage="1" showErrorMessage="1" errorTitle="Invalid Entry!" error="Please select one of the options from the dropdown." prompt="Please select one of the options from below">
          <x14:formula1>
            <xm:f>Sheet2!$E$22:$E$25</xm:f>
          </x14:formula1>
          <xm:sqref>B45:I45</xm:sqref>
        </x14:dataValidation>
        <x14:dataValidation type="list" allowBlank="1" showInputMessage="1" showErrorMessage="1" errorTitle="Invalid Entry!" error="Please select one of the options from the dropdown." prompt="Please select one of the options from below">
          <x14:formula1>
            <xm:f>Sheet2!$E$29:$E$32</xm:f>
          </x14:formula1>
          <xm:sqref>B49:I49</xm:sqref>
        </x14:dataValidation>
        <x14:dataValidation type="list" allowBlank="1" showInputMessage="1" showErrorMessage="1" errorTitle="Invalid Entry" error="Please select one of the options from the dropdown." prompt="Please select one of the options from below">
          <x14:formula1>
            <xm:f>Sheet2!$E$35:$E$38</xm:f>
          </x14:formula1>
          <xm:sqref>B58:I58</xm:sqref>
        </x14:dataValidation>
        <x14:dataValidation type="list" allowBlank="1" showInputMessage="1" showErrorMessage="1" errorTitle="Invalid Enrty!" error="Please select one of the options from the dropdown." prompt="Please select one of the options below">
          <x14:formula1>
            <xm:f>Sheet2!$E$41:$E$44</xm:f>
          </x14:formula1>
          <xm:sqref>B60:I60</xm:sqref>
        </x14:dataValidation>
        <x14:dataValidation type="list" allowBlank="1" showInputMessage="1" showErrorMessage="1" errorTitle="Invalid Entry!" error="Please select one of the options from the dropdown. " prompt="Please select one of the options below">
          <x14:formula1>
            <xm:f>Sheet2!$E$47:$E$50</xm:f>
          </x14:formula1>
          <xm:sqref>B62:I62</xm:sqref>
        </x14:dataValidation>
        <x14:dataValidation type="list" allowBlank="1" showInputMessage="1" showErrorMessage="1" errorTitle="Invalid Entry!" error="Please select one of the options from the dropdown." prompt="Please select one of the options from below">
          <x14:formula1>
            <xm:f>Sheet2!$H$34:$H$36</xm:f>
          </x14:formula1>
          <xm:sqref>B66:I66</xm:sqref>
        </x14:dataValidation>
        <x14:dataValidation type="list" allowBlank="1" showInputMessage="1" showErrorMessage="1" errorTitle="Invalid Entry!" error="Please select one of the options from the dropdown." prompt="Please select one of the options from below">
          <x14:formula1>
            <xm:f>Sheet2!$E$53:$E$56</xm:f>
          </x14:formula1>
          <xm:sqref>B68:I68</xm:sqref>
        </x14:dataValidation>
        <x14:dataValidation type="list" allowBlank="1" showInputMessage="1" showErrorMessage="1" errorTitle="Invalid Entry!" error="Please select one of the options from the dropdown." prompt="Please select one of the options below">
          <x14:formula1>
            <xm:f>Sheet2!$E$59:$E$62</xm:f>
          </x14:formula1>
          <xm:sqref>B72:I72</xm:sqref>
        </x14:dataValidation>
        <x14:dataValidation type="list" allowBlank="1" showInputMessage="1" showErrorMessage="1" errorTitle="Invalid Entry!" error="Please select one of the options from the dropdown." prompt="Please select one of the options from below">
          <x14:formula1>
            <xm:f>Sheet2!$E$65:$E$68</xm:f>
          </x14:formula1>
          <xm:sqref>B78:I78</xm:sqref>
        </x14:dataValidation>
        <x14:dataValidation type="list" allowBlank="1" showInputMessage="1" showErrorMessage="1" errorTitle="Invalid Entry!" error="Please select one of the options from the dropdown." prompt="Please select one of the options from below">
          <x14:formula1>
            <xm:f>Sheet2!$E$71:$E$74</xm:f>
          </x14:formula1>
          <xm:sqref>B80:I80</xm:sqref>
        </x14:dataValidation>
        <x14:dataValidation type="list" allowBlank="1" showInputMessage="1" showErrorMessage="1" errorTitle="Invalid Entry!" error="Please select one of the options from the dropdown." prompt="Please select one of the options from below">
          <x14:formula1>
            <xm:f>Sheet2!$K$21:$K$24</xm:f>
          </x14:formula1>
          <xm:sqref>B85:I85</xm:sqref>
        </x14:dataValidation>
        <x14:dataValidation type="list" allowBlank="1" showInputMessage="1" showErrorMessage="1" errorTitle="Invalid Entry" error="Please select one of the options from the dropdown." prompt="Please select one of the options from below">
          <x14:formula1>
            <xm:f>Sheet2!$K$28:$K$31</xm:f>
          </x14:formula1>
          <xm:sqref>B87:I87</xm:sqref>
        </x14:dataValidation>
        <x14:dataValidation type="list" allowBlank="1" showInputMessage="1" showErrorMessage="1" errorTitle="Invalid Entry!" error="Please select one of the options from the dropdown." prompt="Please select one of the options from below">
          <x14:formula1>
            <xm:f>Sheet2!$K$34:$K$36</xm:f>
          </x14:formula1>
          <xm:sqref>B91:I91</xm:sqref>
        </x14:dataValidation>
        <x14:dataValidation type="list" allowBlank="1" showInputMessage="1" showErrorMessage="1" errorTitle="Invalid Entry!" error="Please select one of the options from the dropdown." prompt="Please select one of the options from below">
          <x14:formula1>
            <xm:f>Sheet2!$K$39:$K$42</xm:f>
          </x14:formula1>
          <xm:sqref>B113:I113</xm:sqref>
        </x14:dataValidation>
        <x14:dataValidation type="list" allowBlank="1" showInputMessage="1" showErrorMessage="1" errorTitle="Invalid Entry!" error="Please select one of the options from the dropdown." prompt="Please select one of the options from below">
          <x14:formula1>
            <xm:f>Sheet2!$K$45:$K$48</xm:f>
          </x14:formula1>
          <xm:sqref>B122:I122</xm:sqref>
        </x14:dataValidation>
        <x14:dataValidation type="list" allowBlank="1" showInputMessage="1" showErrorMessage="1" errorTitle="Invalid Entry!" error="Please select one of the options from the dropdown." prompt="Please select one of the options from below">
          <x14:formula1>
            <xm:f>Sheet2!$H$45:$H$47</xm:f>
          </x14:formula1>
          <xm:sqref>B140:I140</xm:sqref>
        </x14:dataValidation>
        <x14:dataValidation type="list" allowBlank="1" showInputMessage="1" showErrorMessage="1" errorTitle="Invalid Entry!" error="Please select one of the options from the dropdown." prompt="Please select one of the options from below">
          <x14:formula1>
            <xm:f>Sheet2!$B$8:$B$9</xm:f>
          </x14:formula1>
          <xm:sqref>K76 K83 K98 K103:K104 K111 K116:K118 K127 K138</xm:sqref>
        </x14:dataValidation>
        <x14:dataValidation type="list" allowBlank="1" showInputMessage="1" showErrorMessage="1" errorTitle="Invalid Entry!" error="Please select one of the options from the dropdown." prompt="Please select one of the options from below">
          <x14:formula1>
            <xm:f>Sheet2!$B$4:$B$5</xm:f>
          </x14:formula1>
          <xm:sqref>K94 K97 K107:K108 K126 K131 K134:K135</xm:sqref>
        </x14:dataValidation>
        <x14:dataValidation type="list" allowBlank="1" showInputMessage="1" showErrorMessage="1" errorTitle="Invalid Entry!" error="Please select one of the options from the following." prompt="Please select one of the options from below">
          <x14:formula1>
            <xm:f>Sheet2!$B$12:$B$16</xm:f>
          </x14:formula1>
          <xm:sqref>K143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74"/>
  <sheetViews>
    <sheetView topLeftCell="D45" workbookViewId="0">
      <selection activeCell="J68" sqref="J68"/>
    </sheetView>
  </sheetViews>
  <sheetFormatPr defaultRowHeight="15" x14ac:dyDescent="0.25"/>
  <cols>
    <col min="2" max="2" width="11" customWidth="1"/>
    <col min="4" max="4" width="11" customWidth="1"/>
    <col min="5" max="5" width="54.5703125" bestFit="1" customWidth="1"/>
    <col min="6" max="6" width="11.140625" bestFit="1" customWidth="1"/>
    <col min="8" max="8" width="23.42578125" bestFit="1" customWidth="1"/>
    <col min="9" max="9" width="11" customWidth="1"/>
    <col min="10" max="10" width="10.5703125" customWidth="1"/>
    <col min="11" max="11" width="52.140625" bestFit="1" customWidth="1"/>
  </cols>
  <sheetData>
    <row r="3" spans="2:11" x14ac:dyDescent="0.25">
      <c r="B3" t="s">
        <v>75</v>
      </c>
      <c r="J3" t="s">
        <v>83</v>
      </c>
      <c r="K3" t="s">
        <v>86</v>
      </c>
    </row>
    <row r="4" spans="2:11" x14ac:dyDescent="0.25">
      <c r="B4">
        <v>0</v>
      </c>
      <c r="E4" t="s">
        <v>95</v>
      </c>
      <c r="F4" t="s">
        <v>96</v>
      </c>
      <c r="J4" t="s">
        <v>84</v>
      </c>
    </row>
    <row r="5" spans="2:11" x14ac:dyDescent="0.25">
      <c r="B5">
        <v>2</v>
      </c>
      <c r="E5" t="s">
        <v>84</v>
      </c>
      <c r="J5" t="s">
        <v>82</v>
      </c>
      <c r="K5">
        <v>1</v>
      </c>
    </row>
    <row r="6" spans="2:11" x14ac:dyDescent="0.25">
      <c r="E6" t="s">
        <v>92</v>
      </c>
      <c r="F6">
        <v>1</v>
      </c>
      <c r="J6" t="s">
        <v>81</v>
      </c>
      <c r="K6">
        <v>2</v>
      </c>
    </row>
    <row r="7" spans="2:11" x14ac:dyDescent="0.25">
      <c r="B7" t="s">
        <v>75</v>
      </c>
      <c r="E7" t="s">
        <v>93</v>
      </c>
      <c r="F7">
        <v>2</v>
      </c>
    </row>
    <row r="8" spans="2:11" x14ac:dyDescent="0.25">
      <c r="B8">
        <v>0</v>
      </c>
      <c r="E8" t="s">
        <v>94</v>
      </c>
      <c r="F8">
        <v>4</v>
      </c>
    </row>
    <row r="9" spans="2:11" x14ac:dyDescent="0.25">
      <c r="B9">
        <v>1</v>
      </c>
    </row>
    <row r="11" spans="2:11" x14ac:dyDescent="0.25">
      <c r="B11" t="s">
        <v>75</v>
      </c>
    </row>
    <row r="12" spans="2:11" x14ac:dyDescent="0.25">
      <c r="B12">
        <v>0</v>
      </c>
    </row>
    <row r="13" spans="2:11" x14ac:dyDescent="0.25">
      <c r="B13">
        <v>1</v>
      </c>
      <c r="E13" t="s">
        <v>97</v>
      </c>
      <c r="F13" t="s">
        <v>98</v>
      </c>
    </row>
    <row r="14" spans="2:11" x14ac:dyDescent="0.25">
      <c r="B14">
        <v>2</v>
      </c>
      <c r="E14" t="s">
        <v>84</v>
      </c>
    </row>
    <row r="15" spans="2:11" x14ac:dyDescent="0.25">
      <c r="B15">
        <v>3</v>
      </c>
      <c r="E15" s="41" t="s">
        <v>100</v>
      </c>
      <c r="F15" s="41">
        <v>0</v>
      </c>
    </row>
    <row r="16" spans="2:11" x14ac:dyDescent="0.25">
      <c r="B16">
        <v>4</v>
      </c>
      <c r="E16" t="s">
        <v>94</v>
      </c>
      <c r="F16">
        <v>2</v>
      </c>
    </row>
    <row r="17" spans="5:12" x14ac:dyDescent="0.25">
      <c r="E17" t="s">
        <v>99</v>
      </c>
      <c r="F17">
        <v>4</v>
      </c>
    </row>
    <row r="20" spans="5:12" x14ac:dyDescent="0.25">
      <c r="H20" t="s">
        <v>103</v>
      </c>
      <c r="I20" t="s">
        <v>104</v>
      </c>
      <c r="K20" t="s">
        <v>161</v>
      </c>
      <c r="L20" t="s">
        <v>162</v>
      </c>
    </row>
    <row r="21" spans="5:12" x14ac:dyDescent="0.25">
      <c r="E21" t="s">
        <v>109</v>
      </c>
      <c r="F21" t="s">
        <v>110</v>
      </c>
      <c r="H21" t="s">
        <v>108</v>
      </c>
      <c r="I21">
        <v>0</v>
      </c>
      <c r="K21" s="38" t="s">
        <v>84</v>
      </c>
      <c r="L21" s="38">
        <v>0</v>
      </c>
    </row>
    <row r="22" spans="5:12" x14ac:dyDescent="0.25">
      <c r="E22" s="38" t="s">
        <v>84</v>
      </c>
      <c r="F22" s="38">
        <v>0</v>
      </c>
      <c r="H22" t="s">
        <v>44</v>
      </c>
      <c r="I22">
        <v>1</v>
      </c>
      <c r="K22" s="39" t="s">
        <v>168</v>
      </c>
      <c r="L22" s="39">
        <v>0</v>
      </c>
    </row>
    <row r="23" spans="5:12" x14ac:dyDescent="0.25">
      <c r="E23" s="49" t="s">
        <v>111</v>
      </c>
      <c r="F23" s="49">
        <v>0</v>
      </c>
      <c r="H23" t="s">
        <v>61</v>
      </c>
      <c r="I23">
        <v>0</v>
      </c>
      <c r="K23" s="39" t="s">
        <v>169</v>
      </c>
      <c r="L23" s="38">
        <v>1</v>
      </c>
    </row>
    <row r="24" spans="5:12" x14ac:dyDescent="0.25">
      <c r="E24" s="38" t="s">
        <v>112</v>
      </c>
      <c r="F24" s="38">
        <v>1</v>
      </c>
      <c r="K24" s="39" t="s">
        <v>170</v>
      </c>
      <c r="L24">
        <v>2</v>
      </c>
    </row>
    <row r="25" spans="5:12" x14ac:dyDescent="0.25">
      <c r="E25" s="40" t="s">
        <v>113</v>
      </c>
      <c r="F25" s="40">
        <v>2</v>
      </c>
    </row>
    <row r="27" spans="5:12" x14ac:dyDescent="0.25">
      <c r="H27" t="s">
        <v>105</v>
      </c>
      <c r="I27" t="s">
        <v>106</v>
      </c>
      <c r="K27" t="s">
        <v>161</v>
      </c>
      <c r="L27" t="s">
        <v>162</v>
      </c>
    </row>
    <row r="28" spans="5:12" x14ac:dyDescent="0.25">
      <c r="E28" t="s">
        <v>116</v>
      </c>
      <c r="F28" t="s">
        <v>117</v>
      </c>
      <c r="H28" t="s">
        <v>108</v>
      </c>
      <c r="I28">
        <v>0</v>
      </c>
      <c r="K28" s="38" t="s">
        <v>84</v>
      </c>
      <c r="L28" s="38">
        <v>0</v>
      </c>
    </row>
    <row r="29" spans="5:12" x14ac:dyDescent="0.25">
      <c r="E29" s="38" t="s">
        <v>84</v>
      </c>
      <c r="F29" s="38">
        <v>0</v>
      </c>
      <c r="H29" t="s">
        <v>44</v>
      </c>
      <c r="I29">
        <v>2</v>
      </c>
      <c r="K29" s="39" t="s">
        <v>171</v>
      </c>
      <c r="L29" s="39">
        <v>0</v>
      </c>
    </row>
    <row r="30" spans="5:12" x14ac:dyDescent="0.25">
      <c r="E30" s="39" t="s">
        <v>118</v>
      </c>
      <c r="F30" s="39">
        <v>1</v>
      </c>
      <c r="H30" t="s">
        <v>61</v>
      </c>
      <c r="I30">
        <v>0</v>
      </c>
      <c r="K30" s="39" t="s">
        <v>172</v>
      </c>
      <c r="L30" s="38">
        <v>1</v>
      </c>
    </row>
    <row r="31" spans="5:12" x14ac:dyDescent="0.25">
      <c r="E31" s="38" t="s">
        <v>119</v>
      </c>
      <c r="F31" s="38">
        <v>2</v>
      </c>
      <c r="K31" s="39" t="s">
        <v>173</v>
      </c>
      <c r="L31">
        <v>2</v>
      </c>
    </row>
    <row r="32" spans="5:12" x14ac:dyDescent="0.25">
      <c r="E32" s="40" t="s">
        <v>120</v>
      </c>
      <c r="F32" s="40">
        <v>4</v>
      </c>
    </row>
    <row r="33" spans="5:12" x14ac:dyDescent="0.25">
      <c r="H33" t="s">
        <v>138</v>
      </c>
      <c r="I33" t="s">
        <v>139</v>
      </c>
      <c r="K33" s="22" t="s">
        <v>161</v>
      </c>
      <c r="L33" s="23" t="s">
        <v>162</v>
      </c>
    </row>
    <row r="34" spans="5:12" x14ac:dyDescent="0.25">
      <c r="E34" t="s">
        <v>121</v>
      </c>
      <c r="F34" t="s">
        <v>122</v>
      </c>
      <c r="H34" t="s">
        <v>84</v>
      </c>
      <c r="I34">
        <v>0</v>
      </c>
      <c r="K34" s="24" t="s">
        <v>84</v>
      </c>
      <c r="L34" s="25">
        <v>0</v>
      </c>
    </row>
    <row r="35" spans="5:12" x14ac:dyDescent="0.25">
      <c r="E35" s="38" t="s">
        <v>84</v>
      </c>
      <c r="F35" s="38">
        <v>0</v>
      </c>
      <c r="H35" t="s">
        <v>140</v>
      </c>
      <c r="I35">
        <v>1</v>
      </c>
      <c r="K35" s="26" t="s">
        <v>175</v>
      </c>
      <c r="L35" s="27">
        <v>1</v>
      </c>
    </row>
    <row r="36" spans="5:12" x14ac:dyDescent="0.25">
      <c r="E36" s="39" t="s">
        <v>129</v>
      </c>
      <c r="F36" s="39">
        <v>1</v>
      </c>
      <c r="H36" t="s">
        <v>51</v>
      </c>
      <c r="I36">
        <v>2</v>
      </c>
      <c r="K36" s="24" t="s">
        <v>176</v>
      </c>
      <c r="L36" s="25">
        <v>3</v>
      </c>
    </row>
    <row r="37" spans="5:12" x14ac:dyDescent="0.25">
      <c r="E37" s="38" t="s">
        <v>130</v>
      </c>
      <c r="F37" s="38">
        <v>2</v>
      </c>
    </row>
    <row r="38" spans="5:12" x14ac:dyDescent="0.25">
      <c r="E38" s="40" t="s">
        <v>131</v>
      </c>
      <c r="F38" s="40">
        <v>4</v>
      </c>
      <c r="K38" t="s">
        <v>161</v>
      </c>
      <c r="L38" t="s">
        <v>162</v>
      </c>
    </row>
    <row r="39" spans="5:12" x14ac:dyDescent="0.25">
      <c r="H39" t="s">
        <v>153</v>
      </c>
      <c r="I39" t="s">
        <v>154</v>
      </c>
      <c r="K39" s="38" t="s">
        <v>84</v>
      </c>
      <c r="L39" s="38">
        <v>0</v>
      </c>
    </row>
    <row r="40" spans="5:12" x14ac:dyDescent="0.25">
      <c r="E40" t="s">
        <v>125</v>
      </c>
      <c r="F40" t="s">
        <v>126</v>
      </c>
      <c r="H40" t="s">
        <v>108</v>
      </c>
      <c r="I40">
        <v>0</v>
      </c>
      <c r="K40" s="39" t="s">
        <v>179</v>
      </c>
      <c r="L40" s="39">
        <v>0</v>
      </c>
    </row>
    <row r="41" spans="5:12" x14ac:dyDescent="0.25">
      <c r="E41" s="38" t="s">
        <v>84</v>
      </c>
      <c r="F41" s="38">
        <v>0</v>
      </c>
      <c r="H41" t="s">
        <v>44</v>
      </c>
      <c r="I41">
        <v>1</v>
      </c>
      <c r="K41" s="39" t="s">
        <v>180</v>
      </c>
      <c r="L41" s="38">
        <v>1</v>
      </c>
    </row>
    <row r="42" spans="5:12" x14ac:dyDescent="0.25">
      <c r="E42" s="39" t="s">
        <v>127</v>
      </c>
      <c r="F42" s="39">
        <v>0</v>
      </c>
      <c r="H42" t="s">
        <v>61</v>
      </c>
      <c r="I42">
        <v>0</v>
      </c>
      <c r="K42" s="39" t="s">
        <v>181</v>
      </c>
      <c r="L42">
        <v>2</v>
      </c>
    </row>
    <row r="43" spans="5:12" x14ac:dyDescent="0.25">
      <c r="E43" s="39" t="s">
        <v>123</v>
      </c>
      <c r="F43" s="38">
        <v>1</v>
      </c>
    </row>
    <row r="44" spans="5:12" x14ac:dyDescent="0.25">
      <c r="E44" s="39" t="s">
        <v>124</v>
      </c>
      <c r="F44" s="40">
        <v>2</v>
      </c>
      <c r="H44" t="s">
        <v>153</v>
      </c>
      <c r="I44" t="s">
        <v>154</v>
      </c>
      <c r="K44" t="s">
        <v>161</v>
      </c>
      <c r="L44" t="s">
        <v>162</v>
      </c>
    </row>
    <row r="45" spans="5:12" x14ac:dyDescent="0.25">
      <c r="H45" t="s">
        <v>84</v>
      </c>
      <c r="I45">
        <v>0</v>
      </c>
      <c r="K45" s="38" t="s">
        <v>84</v>
      </c>
      <c r="L45" s="38">
        <v>0</v>
      </c>
    </row>
    <row r="46" spans="5:12" ht="15.75" x14ac:dyDescent="0.25">
      <c r="E46" t="s">
        <v>133</v>
      </c>
      <c r="F46" t="s">
        <v>134</v>
      </c>
      <c r="H46" t="s">
        <v>73</v>
      </c>
      <c r="I46">
        <v>1</v>
      </c>
      <c r="K46" s="86" t="s">
        <v>66</v>
      </c>
      <c r="L46" s="39">
        <v>1</v>
      </c>
    </row>
    <row r="47" spans="5:12" ht="15.75" x14ac:dyDescent="0.25">
      <c r="E47" s="38" t="s">
        <v>84</v>
      </c>
      <c r="F47" s="38">
        <v>0</v>
      </c>
      <c r="H47" t="s">
        <v>74</v>
      </c>
      <c r="I47">
        <v>2</v>
      </c>
      <c r="K47" s="86" t="s">
        <v>67</v>
      </c>
      <c r="L47" s="38">
        <v>2</v>
      </c>
    </row>
    <row r="48" spans="5:12" ht="15.75" x14ac:dyDescent="0.25">
      <c r="E48" s="39" t="s">
        <v>135</v>
      </c>
      <c r="F48" s="39">
        <v>1</v>
      </c>
      <c r="K48" s="86" t="s">
        <v>68</v>
      </c>
      <c r="L48">
        <v>4</v>
      </c>
    </row>
    <row r="49" spans="5:12" x14ac:dyDescent="0.25">
      <c r="E49" s="39" t="s">
        <v>136</v>
      </c>
      <c r="F49" s="38">
        <v>2</v>
      </c>
    </row>
    <row r="50" spans="5:12" x14ac:dyDescent="0.25">
      <c r="E50" s="39" t="s">
        <v>137</v>
      </c>
      <c r="F50" s="40">
        <v>4</v>
      </c>
    </row>
    <row r="51" spans="5:12" x14ac:dyDescent="0.25">
      <c r="K51" t="s">
        <v>161</v>
      </c>
      <c r="L51" t="s">
        <v>162</v>
      </c>
    </row>
    <row r="52" spans="5:12" x14ac:dyDescent="0.25">
      <c r="E52" t="s">
        <v>142</v>
      </c>
      <c r="F52" t="s">
        <v>143</v>
      </c>
      <c r="K52" s="38" t="s">
        <v>84</v>
      </c>
      <c r="L52" s="38">
        <v>0</v>
      </c>
    </row>
    <row r="53" spans="5:12" x14ac:dyDescent="0.25">
      <c r="E53" s="38" t="s">
        <v>84</v>
      </c>
      <c r="F53" s="38">
        <v>0</v>
      </c>
      <c r="K53" s="39" t="s">
        <v>189</v>
      </c>
      <c r="L53" s="39">
        <v>0</v>
      </c>
    </row>
    <row r="54" spans="5:12" x14ac:dyDescent="0.25">
      <c r="E54" s="39" t="s">
        <v>144</v>
      </c>
      <c r="F54" s="39">
        <v>1</v>
      </c>
      <c r="K54" s="39" t="s">
        <v>180</v>
      </c>
      <c r="L54" s="38">
        <v>1</v>
      </c>
    </row>
    <row r="55" spans="5:12" x14ac:dyDescent="0.25">
      <c r="E55" s="39" t="s">
        <v>145</v>
      </c>
      <c r="F55" s="38">
        <v>2</v>
      </c>
      <c r="K55" s="39" t="s">
        <v>181</v>
      </c>
      <c r="L55">
        <v>2</v>
      </c>
    </row>
    <row r="56" spans="5:12" x14ac:dyDescent="0.25">
      <c r="E56" s="39" t="s">
        <v>146</v>
      </c>
      <c r="F56" s="40">
        <v>4</v>
      </c>
    </row>
    <row r="58" spans="5:12" x14ac:dyDescent="0.25">
      <c r="E58" t="s">
        <v>147</v>
      </c>
      <c r="F58" t="s">
        <v>148</v>
      </c>
    </row>
    <row r="59" spans="5:12" x14ac:dyDescent="0.25">
      <c r="E59" s="38" t="s">
        <v>84</v>
      </c>
      <c r="F59" s="38">
        <v>0</v>
      </c>
    </row>
    <row r="60" spans="5:12" x14ac:dyDescent="0.25">
      <c r="E60" s="39" t="s">
        <v>151</v>
      </c>
      <c r="F60" s="39">
        <v>0</v>
      </c>
      <c r="H60" t="s">
        <v>199</v>
      </c>
      <c r="I60" t="s">
        <v>204</v>
      </c>
    </row>
    <row r="61" spans="5:12" x14ac:dyDescent="0.25">
      <c r="E61" s="39" t="s">
        <v>149</v>
      </c>
      <c r="F61" s="38">
        <v>1</v>
      </c>
      <c r="H61" t="s">
        <v>200</v>
      </c>
      <c r="I61" t="s">
        <v>205</v>
      </c>
    </row>
    <row r="62" spans="5:12" x14ac:dyDescent="0.25">
      <c r="E62" s="39" t="s">
        <v>150</v>
      </c>
      <c r="F62" s="40">
        <v>2</v>
      </c>
      <c r="H62" t="s">
        <v>201</v>
      </c>
      <c r="I62" t="s">
        <v>206</v>
      </c>
    </row>
    <row r="63" spans="5:12" x14ac:dyDescent="0.25">
      <c r="H63" t="s">
        <v>202</v>
      </c>
      <c r="I63" t="s">
        <v>207</v>
      </c>
    </row>
    <row r="64" spans="5:12" x14ac:dyDescent="0.25">
      <c r="E64" t="s">
        <v>155</v>
      </c>
      <c r="F64" t="s">
        <v>156</v>
      </c>
      <c r="H64" t="s">
        <v>203</v>
      </c>
      <c r="I64" t="s">
        <v>208</v>
      </c>
    </row>
    <row r="65" spans="5:6" x14ac:dyDescent="0.25">
      <c r="E65" s="38" t="s">
        <v>84</v>
      </c>
      <c r="F65" s="38">
        <v>0</v>
      </c>
    </row>
    <row r="66" spans="5:6" x14ac:dyDescent="0.25">
      <c r="E66" s="39" t="s">
        <v>157</v>
      </c>
      <c r="F66" s="39">
        <v>0</v>
      </c>
    </row>
    <row r="67" spans="5:6" x14ac:dyDescent="0.25">
      <c r="E67" s="39" t="s">
        <v>158</v>
      </c>
      <c r="F67" s="38">
        <v>1</v>
      </c>
    </row>
    <row r="68" spans="5:6" x14ac:dyDescent="0.25">
      <c r="E68" s="39" t="s">
        <v>160</v>
      </c>
      <c r="F68">
        <v>2</v>
      </c>
    </row>
    <row r="70" spans="5:6" x14ac:dyDescent="0.25">
      <c r="E70" t="s">
        <v>161</v>
      </c>
      <c r="F70" t="s">
        <v>162</v>
      </c>
    </row>
    <row r="71" spans="5:6" x14ac:dyDescent="0.25">
      <c r="E71" s="38" t="s">
        <v>84</v>
      </c>
      <c r="F71" s="38">
        <v>0</v>
      </c>
    </row>
    <row r="72" spans="5:6" x14ac:dyDescent="0.25">
      <c r="E72" s="39" t="s">
        <v>163</v>
      </c>
      <c r="F72" s="39">
        <v>0</v>
      </c>
    </row>
    <row r="73" spans="5:6" x14ac:dyDescent="0.25">
      <c r="E73" s="39" t="s">
        <v>164</v>
      </c>
      <c r="F73" s="38">
        <v>1</v>
      </c>
    </row>
    <row r="74" spans="5:6" x14ac:dyDescent="0.25">
      <c r="E74" s="39" t="s">
        <v>165</v>
      </c>
      <c r="F74">
        <v>2</v>
      </c>
    </row>
  </sheetData>
  <pageMargins left="0.7" right="0.7" top="0.75" bottom="0.75" header="0.3" footer="0.3"/>
  <tableParts count="2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 saxena</dc:creator>
  <cp:lastModifiedBy>Ms Prathama Dolas</cp:lastModifiedBy>
  <dcterms:created xsi:type="dcterms:W3CDTF">2018-11-06T06:33:48Z</dcterms:created>
  <dcterms:modified xsi:type="dcterms:W3CDTF">2019-02-08T05:24:36Z</dcterms:modified>
</cp:coreProperties>
</file>